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G:\Mi unidad\DOC. TRABAJO ANGELA GUERRA_22-12-21\UNISUCRE_PLANEACION_22-12-21\RIESGOS\Mapa de Riesgos y Oportunidades INSTITUCIONAL\"/>
    </mc:Choice>
  </mc:AlternateContent>
  <xr:revisionPtr revIDLastSave="0" documentId="13_ncr:1_{7892D9C7-C061-416F-8797-E83799C12A85}" xr6:coauthVersionLast="47" xr6:coauthVersionMax="47" xr10:uidLastSave="{00000000-0000-0000-0000-000000000000}"/>
  <workbookProtection workbookAlgorithmName="SHA-512" workbookHashValue="LdBpGcgn/VoEWSw+rOyETIiEvNNXrhA68eZ09oCYU0FqiujeacHUUJmfrUyFNe/yMHj9uDYlPdMQVeUCxajL4Q==" workbookSaltValue="XmkNP5VgocuCAnhCRvXUYw==" workbookSpinCount="100000" lockStructure="1"/>
  <bookViews>
    <workbookView xWindow="-120" yWindow="-120" windowWidth="20730" windowHeight="11160" tabRatio="725" xr2:uid="{00000000-000D-0000-FFFF-FFFF00000000}"/>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Oportunidades'!$A$3:$Z$7</definedName>
    <definedName name="_xlnm.Print_Titles" localSheetId="0">'Mapa de Riesgos y Oportunidades'!$1:$7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76" i="1" l="1"/>
  <c r="I476" i="1"/>
  <c r="J476" i="1" s="1"/>
  <c r="K476" i="1" s="1"/>
  <c r="O476" i="1"/>
  <c r="P476" i="1"/>
  <c r="R476" i="1"/>
  <c r="T476" i="1"/>
  <c r="U476" i="1" s="1"/>
  <c r="V476" i="1" s="1"/>
  <c r="O477" i="1"/>
  <c r="P477" i="1"/>
  <c r="O478" i="1"/>
  <c r="P478" i="1"/>
  <c r="O479" i="1"/>
  <c r="P479" i="1"/>
  <c r="O480" i="1"/>
  <c r="P480" i="1"/>
  <c r="P475" i="1" l="1"/>
  <c r="O475" i="1"/>
  <c r="P474" i="1"/>
  <c r="O474" i="1"/>
  <c r="P473" i="1"/>
  <c r="O473" i="1"/>
  <c r="P472" i="1"/>
  <c r="O472" i="1"/>
  <c r="T471" i="1"/>
  <c r="R471" i="1"/>
  <c r="P471" i="1"/>
  <c r="O471" i="1"/>
  <c r="I471" i="1"/>
  <c r="G471" i="1"/>
  <c r="U471" i="1" l="1"/>
  <c r="V471" i="1" s="1"/>
  <c r="J471" i="1"/>
  <c r="K471" i="1" s="1"/>
  <c r="GT37" i="6" l="1"/>
  <c r="GT29" i="6"/>
  <c r="GT21" i="6"/>
  <c r="GT13" i="6"/>
  <c r="GT4" i="6"/>
  <c r="GP37" i="6"/>
  <c r="GP29" i="6"/>
  <c r="GP21" i="6"/>
  <c r="GP13" i="6"/>
  <c r="GU6" i="6"/>
  <c r="GV6" i="6" s="1"/>
  <c r="GU14" i="6"/>
  <c r="GV14" i="6"/>
  <c r="GU22" i="6"/>
  <c r="GV22" i="6" s="1"/>
  <c r="GU30" i="6"/>
  <c r="GV30" i="6" s="1"/>
  <c r="GU38" i="6"/>
  <c r="GV38" i="6" s="1"/>
  <c r="G461" i="1"/>
  <c r="I461" i="1"/>
  <c r="O461" i="1"/>
  <c r="P461" i="1"/>
  <c r="R461" i="1"/>
  <c r="T461" i="1"/>
  <c r="O462" i="1"/>
  <c r="P462" i="1"/>
  <c r="O463" i="1"/>
  <c r="P463" i="1"/>
  <c r="O464" i="1"/>
  <c r="P464" i="1"/>
  <c r="O465" i="1"/>
  <c r="P465" i="1"/>
  <c r="G466" i="1"/>
  <c r="I466" i="1"/>
  <c r="O466" i="1"/>
  <c r="P466" i="1"/>
  <c r="R466" i="1"/>
  <c r="T466" i="1"/>
  <c r="O467" i="1"/>
  <c r="P467" i="1"/>
  <c r="O468" i="1"/>
  <c r="P468" i="1"/>
  <c r="O469" i="1"/>
  <c r="P469" i="1"/>
  <c r="O470" i="1"/>
  <c r="P470" i="1"/>
  <c r="G456" i="1"/>
  <c r="I456" i="1"/>
  <c r="O456" i="1"/>
  <c r="P456" i="1"/>
  <c r="R456" i="1"/>
  <c r="T456" i="1"/>
  <c r="O457" i="1"/>
  <c r="P457" i="1"/>
  <c r="O458" i="1"/>
  <c r="P458" i="1"/>
  <c r="O459" i="1"/>
  <c r="P459" i="1"/>
  <c r="O460" i="1"/>
  <c r="P460" i="1"/>
  <c r="G451" i="1"/>
  <c r="I451" i="1"/>
  <c r="O451" i="1"/>
  <c r="P451" i="1"/>
  <c r="R451" i="1"/>
  <c r="T451" i="1"/>
  <c r="O452" i="1"/>
  <c r="P452" i="1"/>
  <c r="O453" i="1"/>
  <c r="P453" i="1"/>
  <c r="O454" i="1"/>
  <c r="P454" i="1"/>
  <c r="O455" i="1"/>
  <c r="P455" i="1"/>
  <c r="U451" i="1" l="1"/>
  <c r="V451" i="1" s="1"/>
  <c r="J451" i="1"/>
  <c r="K451" i="1" s="1"/>
  <c r="U456" i="1"/>
  <c r="V456" i="1" s="1"/>
  <c r="U466" i="1"/>
  <c r="V466" i="1" s="1"/>
  <c r="J466" i="1"/>
  <c r="K466" i="1" s="1"/>
  <c r="U461" i="1"/>
  <c r="V461" i="1" s="1"/>
  <c r="J461" i="1"/>
  <c r="K461" i="1" s="1"/>
  <c r="J456" i="1"/>
  <c r="K456" i="1" s="1"/>
  <c r="GP4" i="6"/>
  <c r="O442" i="1"/>
  <c r="P442" i="1"/>
  <c r="O443" i="1"/>
  <c r="P443" i="1"/>
  <c r="O444" i="1"/>
  <c r="P444" i="1"/>
  <c r="O445" i="1"/>
  <c r="P445" i="1"/>
  <c r="P441" i="1"/>
  <c r="O441" i="1"/>
  <c r="O447" i="1"/>
  <c r="P447" i="1"/>
  <c r="O448" i="1"/>
  <c r="P448" i="1"/>
  <c r="O449" i="1"/>
  <c r="P449" i="1"/>
  <c r="O450" i="1"/>
  <c r="P450" i="1"/>
  <c r="P446" i="1"/>
  <c r="O446" i="1"/>
  <c r="G446" i="1"/>
  <c r="I446" i="1"/>
  <c r="R446" i="1"/>
  <c r="T446" i="1"/>
  <c r="O258" i="1"/>
  <c r="P258" i="1"/>
  <c r="O259" i="1"/>
  <c r="P259" i="1"/>
  <c r="O260" i="1"/>
  <c r="P260" i="1"/>
  <c r="G441" i="1"/>
  <c r="I441" i="1"/>
  <c r="R441" i="1"/>
  <c r="T441" i="1"/>
  <c r="P252" i="1"/>
  <c r="O253" i="1"/>
  <c r="O254" i="1"/>
  <c r="O255" i="1"/>
  <c r="P255" i="1"/>
  <c r="P251" i="1"/>
  <c r="O247" i="1"/>
  <c r="O248" i="1"/>
  <c r="O249" i="1"/>
  <c r="O250" i="1"/>
  <c r="G436" i="1"/>
  <c r="I436" i="1"/>
  <c r="R436" i="1"/>
  <c r="T436" i="1"/>
  <c r="U441" i="1" l="1"/>
  <c r="V441" i="1" s="1"/>
  <c r="J441" i="1"/>
  <c r="K441" i="1" s="1"/>
  <c r="U446" i="1"/>
  <c r="V446" i="1" s="1"/>
  <c r="J446" i="1"/>
  <c r="K446" i="1" s="1"/>
  <c r="U436" i="1"/>
  <c r="V436" i="1" s="1"/>
  <c r="J436" i="1"/>
  <c r="K436" i="1" s="1"/>
  <c r="G431" i="1"/>
  <c r="I431" i="1"/>
  <c r="R431" i="1"/>
  <c r="T431" i="1"/>
  <c r="U431" i="1" s="1"/>
  <c r="V431" i="1" s="1"/>
  <c r="J431" i="1" l="1"/>
  <c r="K431" i="1" s="1"/>
  <c r="G426" i="1" l="1"/>
  <c r="I426" i="1"/>
  <c r="J426" i="1" s="1"/>
  <c r="K426" i="1" s="1"/>
  <c r="R426" i="1"/>
  <c r="T426" i="1"/>
  <c r="U426" i="1" s="1"/>
  <c r="V426" i="1" s="1"/>
  <c r="G416" i="1"/>
  <c r="I416" i="1"/>
  <c r="J416" i="1" s="1"/>
  <c r="K416" i="1" s="1"/>
  <c r="R416" i="1"/>
  <c r="T416" i="1"/>
  <c r="U416" i="1" s="1"/>
  <c r="V416" i="1" s="1"/>
  <c r="G421" i="1"/>
  <c r="I421" i="1"/>
  <c r="R421" i="1"/>
  <c r="T421" i="1"/>
  <c r="U421" i="1" s="1"/>
  <c r="V421" i="1" s="1"/>
  <c r="J421" i="1" l="1"/>
  <c r="K421" i="1" s="1"/>
  <c r="O246" i="1"/>
  <c r="G396" i="1" l="1"/>
  <c r="I396" i="1"/>
  <c r="R396" i="1"/>
  <c r="T396" i="1"/>
  <c r="U396" i="1" s="1"/>
  <c r="V396" i="1" s="1"/>
  <c r="G401" i="1"/>
  <c r="I401" i="1"/>
  <c r="R401" i="1"/>
  <c r="T401" i="1"/>
  <c r="G406" i="1"/>
  <c r="I406" i="1"/>
  <c r="R406" i="1"/>
  <c r="T406" i="1"/>
  <c r="G411" i="1"/>
  <c r="I411" i="1"/>
  <c r="R411" i="1"/>
  <c r="T411" i="1"/>
  <c r="U411" i="1" s="1"/>
  <c r="V411" i="1" s="1"/>
  <c r="G386" i="1"/>
  <c r="I386" i="1"/>
  <c r="R386" i="1"/>
  <c r="T386" i="1"/>
  <c r="G391" i="1"/>
  <c r="I391" i="1"/>
  <c r="R391" i="1"/>
  <c r="T391" i="1"/>
  <c r="G381" i="1"/>
  <c r="I381" i="1"/>
  <c r="R381" i="1"/>
  <c r="T381" i="1"/>
  <c r="U391" i="1" l="1"/>
  <c r="V391" i="1" s="1"/>
  <c r="U381" i="1"/>
  <c r="V381" i="1" s="1"/>
  <c r="U386" i="1"/>
  <c r="V386" i="1" s="1"/>
  <c r="U401" i="1"/>
  <c r="V401" i="1" s="1"/>
  <c r="U406" i="1"/>
  <c r="V406" i="1" s="1"/>
  <c r="J411" i="1"/>
  <c r="K411" i="1" s="1"/>
  <c r="J406" i="1"/>
  <c r="K406" i="1" s="1"/>
  <c r="J401" i="1"/>
  <c r="K401" i="1" s="1"/>
  <c r="J396" i="1"/>
  <c r="K396" i="1" s="1"/>
  <c r="J391" i="1"/>
  <c r="K391" i="1" s="1"/>
  <c r="J386" i="1"/>
  <c r="K386" i="1" s="1"/>
  <c r="J381" i="1"/>
  <c r="K381" i="1" s="1"/>
  <c r="G371" i="1"/>
  <c r="I371" i="1"/>
  <c r="R371" i="1"/>
  <c r="T371" i="1"/>
  <c r="G376" i="1"/>
  <c r="I376" i="1"/>
  <c r="R376" i="1"/>
  <c r="T376" i="1"/>
  <c r="G366" i="1"/>
  <c r="I366" i="1"/>
  <c r="R366" i="1"/>
  <c r="T366" i="1"/>
  <c r="U366" i="1" l="1"/>
  <c r="V366" i="1" s="1"/>
  <c r="U371" i="1"/>
  <c r="V371" i="1" s="1"/>
  <c r="U376" i="1"/>
  <c r="V376" i="1" s="1"/>
  <c r="J376" i="1"/>
  <c r="K376" i="1" s="1"/>
  <c r="J371" i="1"/>
  <c r="K371" i="1" s="1"/>
  <c r="J366" i="1"/>
  <c r="K366" i="1" s="1"/>
  <c r="GL37" i="6" l="1"/>
  <c r="GL29" i="6"/>
  <c r="GL21" i="6"/>
  <c r="GL13" i="6"/>
  <c r="GL4" i="6"/>
  <c r="GQ6" i="6"/>
  <c r="GR6" i="6" s="1"/>
  <c r="GQ14" i="6"/>
  <c r="GR14" i="6"/>
  <c r="GQ22" i="6"/>
  <c r="GR22" i="6" s="1"/>
  <c r="GQ30" i="6"/>
  <c r="GR30" i="6" s="1"/>
  <c r="GQ38" i="6"/>
  <c r="GR38" i="6" s="1"/>
  <c r="GH37" i="6" l="1"/>
  <c r="GH29" i="6"/>
  <c r="GH21" i="6"/>
  <c r="GH13" i="6"/>
  <c r="GH4" i="6"/>
  <c r="GD37" i="6" l="1"/>
  <c r="GD29" i="6"/>
  <c r="GD21" i="6"/>
  <c r="GD13" i="6"/>
  <c r="GD4" i="6"/>
  <c r="FZ37" i="6"/>
  <c r="FZ29" i="6"/>
  <c r="FZ21" i="6"/>
  <c r="FZ13" i="6"/>
  <c r="FZ4" i="6"/>
  <c r="GI6" i="6" l="1"/>
  <c r="GJ6" i="6" s="1"/>
  <c r="GM6" i="6"/>
  <c r="GN6" i="6" s="1"/>
  <c r="GI14" i="6"/>
  <c r="GJ14" i="6" s="1"/>
  <c r="GM14" i="6"/>
  <c r="GN14" i="6" s="1"/>
  <c r="GI22" i="6"/>
  <c r="GJ22" i="6" s="1"/>
  <c r="GM22" i="6"/>
  <c r="GN22" i="6" s="1"/>
  <c r="GI30" i="6"/>
  <c r="GJ30" i="6" s="1"/>
  <c r="GM30" i="6"/>
  <c r="GN30" i="6" s="1"/>
  <c r="GI38" i="6"/>
  <c r="GJ38" i="6" s="1"/>
  <c r="GM38" i="6"/>
  <c r="GN38" i="6" s="1"/>
  <c r="GE6" i="6"/>
  <c r="GF6" i="6" s="1"/>
  <c r="GE14" i="6"/>
  <c r="GF14" i="6" s="1"/>
  <c r="GE22" i="6"/>
  <c r="GF22" i="6" s="1"/>
  <c r="GE30" i="6"/>
  <c r="GF30" i="6" s="1"/>
  <c r="GE38" i="6"/>
  <c r="GF38" i="6" s="1"/>
  <c r="FV37" i="6"/>
  <c r="FV29" i="6"/>
  <c r="FV21" i="6"/>
  <c r="FV13" i="6"/>
  <c r="FV4" i="6"/>
  <c r="FR4" i="6"/>
  <c r="FR37" i="6" l="1"/>
  <c r="FR29" i="6"/>
  <c r="FR21" i="6"/>
  <c r="FR13" i="6"/>
  <c r="FN37" i="6"/>
  <c r="FN29" i="6"/>
  <c r="FN21" i="6"/>
  <c r="FN13" i="6"/>
  <c r="FN4" i="6"/>
  <c r="FJ37" i="6" l="1"/>
  <c r="FJ29" i="6"/>
  <c r="FJ21" i="6"/>
  <c r="FJ13" i="6"/>
  <c r="FJ4" i="6"/>
  <c r="BW6" i="5"/>
  <c r="BX6" i="5" s="1"/>
  <c r="CA6" i="5"/>
  <c r="CB6" i="5" s="1"/>
  <c r="CE6" i="5"/>
  <c r="CF6" i="5" s="1"/>
  <c r="CI6" i="5"/>
  <c r="CJ6" i="5" s="1"/>
  <c r="BO6" i="5"/>
  <c r="BP6" i="5" s="1"/>
  <c r="BS6" i="5"/>
  <c r="BT6" i="5" s="1"/>
  <c r="BK6" i="5"/>
  <c r="BL6" i="5" s="1"/>
  <c r="FF37" i="6" l="1"/>
  <c r="FF29" i="6"/>
  <c r="FF21" i="6"/>
  <c r="FF13" i="6"/>
  <c r="FF4" i="6"/>
  <c r="FB37" i="6" l="1"/>
  <c r="FB29" i="6"/>
  <c r="FB21" i="6"/>
  <c r="FB13" i="6"/>
  <c r="FB4" i="6"/>
  <c r="EX37" i="6"/>
  <c r="EX29" i="6"/>
  <c r="EX21" i="6"/>
  <c r="EX13" i="6"/>
  <c r="EX4" i="6" l="1"/>
  <c r="FO6" i="6"/>
  <c r="FP6" i="6" s="1"/>
  <c r="FS6" i="6"/>
  <c r="FT6" i="6" s="1"/>
  <c r="FW6" i="6"/>
  <c r="FX6" i="6" s="1"/>
  <c r="GA6" i="6"/>
  <c r="GB6" i="6" s="1"/>
  <c r="FO14" i="6"/>
  <c r="FP14" i="6" s="1"/>
  <c r="FS14" i="6"/>
  <c r="FT14" i="6" s="1"/>
  <c r="FW14" i="6"/>
  <c r="FX14" i="6" s="1"/>
  <c r="GA14" i="6"/>
  <c r="GB14" i="6" s="1"/>
  <c r="FO22" i="6"/>
  <c r="FP22" i="6" s="1"/>
  <c r="FS22" i="6"/>
  <c r="FT22" i="6" s="1"/>
  <c r="FW22" i="6"/>
  <c r="FX22" i="6" s="1"/>
  <c r="GA22" i="6"/>
  <c r="GB22" i="6" s="1"/>
  <c r="FO30" i="6"/>
  <c r="FP30" i="6" s="1"/>
  <c r="FS30" i="6"/>
  <c r="FT30" i="6" s="1"/>
  <c r="FW30" i="6"/>
  <c r="FX30" i="6" s="1"/>
  <c r="GA30" i="6"/>
  <c r="GB30" i="6" s="1"/>
  <c r="FO38" i="6"/>
  <c r="FP38" i="6" s="1"/>
  <c r="FS38" i="6"/>
  <c r="FT38" i="6" s="1"/>
  <c r="FW38" i="6"/>
  <c r="FX38" i="6" s="1"/>
  <c r="GA38" i="6"/>
  <c r="GB38" i="6" s="1"/>
  <c r="FG6" i="6"/>
  <c r="FH6" i="6" s="1"/>
  <c r="FK6" i="6"/>
  <c r="FL6" i="6" s="1"/>
  <c r="FG14" i="6"/>
  <c r="FH14" i="6" s="1"/>
  <c r="FK14" i="6"/>
  <c r="FL14" i="6" s="1"/>
  <c r="FG22" i="6"/>
  <c r="FH22" i="6" s="1"/>
  <c r="FK22" i="6"/>
  <c r="FL22" i="6" s="1"/>
  <c r="FG30" i="6"/>
  <c r="FH30" i="6" s="1"/>
  <c r="FK30" i="6"/>
  <c r="FL30" i="6" s="1"/>
  <c r="FG38" i="6"/>
  <c r="FH38" i="6" s="1"/>
  <c r="FK38" i="6"/>
  <c r="FL38" i="6" s="1"/>
  <c r="FC6" i="6"/>
  <c r="FD6" i="6" s="1"/>
  <c r="FC14" i="6"/>
  <c r="FD14" i="6" s="1"/>
  <c r="FC22" i="6"/>
  <c r="FD22" i="6" s="1"/>
  <c r="FC30" i="6"/>
  <c r="FD30" i="6" s="1"/>
  <c r="FC38" i="6"/>
  <c r="FD38" i="6" s="1"/>
  <c r="ET37" i="6" l="1"/>
  <c r="ET29" i="6"/>
  <c r="ET21" i="6"/>
  <c r="ET13" i="6"/>
  <c r="ET4" i="6"/>
  <c r="EP37" i="6"/>
  <c r="EP29" i="6"/>
  <c r="EP21" i="6"/>
  <c r="EP13" i="6"/>
  <c r="EP4" i="6"/>
  <c r="EL37" i="6" l="1"/>
  <c r="EL29" i="6"/>
  <c r="EL21" i="6"/>
  <c r="EL13" i="6"/>
  <c r="EL4" i="6"/>
  <c r="EH37" i="6" l="1"/>
  <c r="EH29" i="6"/>
  <c r="EH21" i="6"/>
  <c r="EH13" i="6"/>
  <c r="EH4" i="6"/>
  <c r="AU6" i="5"/>
  <c r="AV6" i="5" s="1"/>
  <c r="AY6" i="5"/>
  <c r="AZ6" i="5" s="1"/>
  <c r="BC6" i="5"/>
  <c r="BD6" i="5" s="1"/>
  <c r="BG6" i="5"/>
  <c r="BH6" i="5" s="1"/>
  <c r="AM6" i="5"/>
  <c r="AN6" i="5" s="1"/>
  <c r="AQ6" i="5"/>
  <c r="AR6" i="5" s="1"/>
  <c r="AI6" i="5"/>
  <c r="AJ6" i="5" s="1"/>
  <c r="AA6" i="5"/>
  <c r="AB6" i="5" s="1"/>
  <c r="AE6" i="5"/>
  <c r="AF6" i="5" s="1"/>
  <c r="W6" i="5"/>
  <c r="X6" i="5" s="1"/>
  <c r="ED37" i="6" l="1"/>
  <c r="ED29" i="6"/>
  <c r="ED21" i="6"/>
  <c r="ED13" i="6"/>
  <c r="ED4" i="6"/>
  <c r="DZ37" i="6"/>
  <c r="DZ29" i="6"/>
  <c r="DZ21" i="6"/>
  <c r="DZ13" i="6"/>
  <c r="DZ4" i="6" l="1"/>
  <c r="DV37" i="6"/>
  <c r="DV29" i="6"/>
  <c r="DV21" i="6"/>
  <c r="DV13" i="6"/>
  <c r="DV4" i="6"/>
  <c r="DR37" i="6"/>
  <c r="DR29" i="6"/>
  <c r="DR21" i="6"/>
  <c r="DR13" i="6"/>
  <c r="DR4" i="6"/>
  <c r="DN37" i="6" l="1"/>
  <c r="DN29" i="6"/>
  <c r="DN21" i="6"/>
  <c r="DN13" i="6"/>
  <c r="DN4" i="6"/>
  <c r="DJ37" i="6" l="1"/>
  <c r="DJ29" i="6"/>
  <c r="DJ21" i="6"/>
  <c r="DJ13" i="6"/>
  <c r="DJ4" i="6"/>
  <c r="DF37" i="6" l="1"/>
  <c r="DF29" i="6"/>
  <c r="DF21" i="6"/>
  <c r="DF13" i="6"/>
  <c r="DF4" i="6"/>
  <c r="DB37" i="6" l="1"/>
  <c r="DB29" i="6"/>
  <c r="DB21" i="6"/>
  <c r="DB13" i="6"/>
  <c r="DB4" i="6"/>
  <c r="CX37" i="6"/>
  <c r="CX29" i="6"/>
  <c r="CX21" i="6"/>
  <c r="CX13" i="6"/>
  <c r="CX4" i="6"/>
  <c r="CT37" i="6"/>
  <c r="CT29" i="6"/>
  <c r="CT21" i="6"/>
  <c r="CT13" i="6"/>
  <c r="CT4" i="6"/>
  <c r="CP37" i="6"/>
  <c r="CP29" i="6"/>
  <c r="CP21" i="6"/>
  <c r="CP13" i="6"/>
  <c r="CP4" i="6" l="1"/>
  <c r="CL37" i="6"/>
  <c r="CL29" i="6"/>
  <c r="CL21" i="6"/>
  <c r="CL13" i="6"/>
  <c r="CL4" i="6"/>
  <c r="CH37" i="6" l="1"/>
  <c r="CH29" i="6"/>
  <c r="CH21" i="6"/>
  <c r="CH13" i="6"/>
  <c r="CH4" i="6"/>
  <c r="CD37" i="6" l="1"/>
  <c r="CD29" i="6"/>
  <c r="CD21" i="6"/>
  <c r="CD13" i="6"/>
  <c r="CD4" i="6"/>
  <c r="BZ37" i="6" l="1"/>
  <c r="BZ29" i="6"/>
  <c r="BZ21" i="6"/>
  <c r="BZ13" i="6"/>
  <c r="BZ4" i="6"/>
  <c r="BV37" i="6" l="1"/>
  <c r="BV29" i="6"/>
  <c r="BV21" i="6"/>
  <c r="BV13" i="6"/>
  <c r="BV4" i="6"/>
  <c r="BR37" i="6"/>
  <c r="BR29" i="6"/>
  <c r="BR21" i="6"/>
  <c r="BR13" i="6"/>
  <c r="BR4" i="6"/>
  <c r="BN37" i="6" l="1"/>
  <c r="BN29" i="6"/>
  <c r="BN21" i="6"/>
  <c r="BN13" i="6"/>
  <c r="BN4" i="6"/>
  <c r="BJ37" i="6" l="1"/>
  <c r="BJ29" i="6"/>
  <c r="BJ21" i="6"/>
  <c r="BJ13" i="6"/>
  <c r="BJ4" i="6"/>
  <c r="BF37" i="6"/>
  <c r="BF29" i="6"/>
  <c r="BF21" i="6"/>
  <c r="BF13" i="6"/>
  <c r="BF4" i="6"/>
  <c r="BB37" i="6" l="1"/>
  <c r="BB29" i="6"/>
  <c r="BB21" i="6"/>
  <c r="BB13" i="6"/>
  <c r="BB4" i="6"/>
  <c r="AX37" i="6"/>
  <c r="AX29" i="6"/>
  <c r="AX21" i="6"/>
  <c r="AX13" i="6"/>
  <c r="AX4" i="6"/>
  <c r="AT37" i="6"/>
  <c r="AT29" i="6"/>
  <c r="AT21" i="6"/>
  <c r="AT13" i="6"/>
  <c r="AT4" i="6"/>
  <c r="AP37" i="6"/>
  <c r="AP29" i="6"/>
  <c r="AP21" i="6"/>
  <c r="AP13" i="6"/>
  <c r="AP4" i="6"/>
  <c r="AL37" i="6" l="1"/>
  <c r="AL29" i="6"/>
  <c r="AL21" i="6"/>
  <c r="AL13" i="6"/>
  <c r="AL4" i="6"/>
  <c r="AH37" i="6"/>
  <c r="AH29" i="6"/>
  <c r="AH21" i="6"/>
  <c r="AH13" i="6"/>
  <c r="AH4" i="6"/>
  <c r="AD13" i="6" l="1"/>
  <c r="AD4" i="6"/>
  <c r="AD37" i="6"/>
  <c r="AD29" i="6"/>
  <c r="AD21" i="6"/>
  <c r="O48" i="1"/>
  <c r="P48" i="1"/>
  <c r="G51" i="1"/>
  <c r="I51" i="1"/>
  <c r="P51" i="1"/>
  <c r="R51" i="1"/>
  <c r="T51" i="1"/>
  <c r="O50" i="1"/>
  <c r="P50" i="1"/>
  <c r="P52" i="1"/>
  <c r="U51" i="1" l="1"/>
  <c r="V51" i="1" s="1"/>
  <c r="J51" i="1"/>
  <c r="K51" i="1" s="1"/>
  <c r="Z61" i="6" l="1"/>
  <c r="Z53" i="6"/>
  <c r="Z45" i="6"/>
  <c r="Z37" i="6"/>
  <c r="AA62" i="6"/>
  <c r="AB62" i="6" s="1"/>
  <c r="AA54" i="6"/>
  <c r="AB54" i="6" s="1"/>
  <c r="AA46" i="6"/>
  <c r="AB46" i="6" s="1"/>
  <c r="P42" i="1"/>
  <c r="P43" i="1"/>
  <c r="P44" i="1"/>
  <c r="Z29" i="6" l="1"/>
  <c r="Z21" i="6"/>
  <c r="Z13" i="6"/>
  <c r="Z4" i="6"/>
  <c r="V37" i="6" l="1"/>
  <c r="V29" i="6"/>
  <c r="V21" i="6"/>
  <c r="V13" i="6"/>
  <c r="V4" i="6"/>
  <c r="R37" i="6" l="1"/>
  <c r="R29" i="6"/>
  <c r="R21" i="6"/>
  <c r="R13" i="6"/>
  <c r="R4" i="6"/>
  <c r="N37" i="6" l="1"/>
  <c r="N29" i="6"/>
  <c r="N21" i="6"/>
  <c r="N13" i="6"/>
  <c r="N4" i="6"/>
  <c r="J37" i="6" l="1"/>
  <c r="J29" i="6"/>
  <c r="J21" i="6"/>
  <c r="J13" i="6"/>
  <c r="J4" i="6"/>
  <c r="F37" i="6"/>
  <c r="F29" i="6"/>
  <c r="F21" i="6"/>
  <c r="F13" i="6"/>
  <c r="F4" i="6"/>
  <c r="B37" i="6"/>
  <c r="B29" i="6"/>
  <c r="B21" i="6"/>
  <c r="B13" i="6"/>
  <c r="B4" i="6"/>
  <c r="P15" i="1"/>
  <c r="O16" i="1"/>
  <c r="P16" i="1"/>
  <c r="O17" i="1"/>
  <c r="P17" i="1"/>
  <c r="P13" i="1"/>
  <c r="P9" i="1" l="1"/>
  <c r="O10" i="1"/>
  <c r="O11" i="1"/>
  <c r="P11" i="1"/>
  <c r="O12" i="1"/>
  <c r="P12" i="1"/>
  <c r="P8" i="1"/>
  <c r="EM6" i="6" l="1"/>
  <c r="EN6" i="6" s="1"/>
  <c r="EQ6" i="6"/>
  <c r="ER6" i="6" s="1"/>
  <c r="EU6" i="6"/>
  <c r="EV6" i="6" s="1"/>
  <c r="EY6" i="6"/>
  <c r="EZ6" i="6" s="1"/>
  <c r="EM14" i="6"/>
  <c r="EN14" i="6" s="1"/>
  <c r="EQ14" i="6"/>
  <c r="ER14" i="6" s="1"/>
  <c r="EU14" i="6"/>
  <c r="EV14" i="6" s="1"/>
  <c r="EY14" i="6"/>
  <c r="EZ14" i="6" s="1"/>
  <c r="EM22" i="6"/>
  <c r="EN22" i="6" s="1"/>
  <c r="EQ22" i="6"/>
  <c r="ER22" i="6" s="1"/>
  <c r="EU22" i="6"/>
  <c r="EV22" i="6" s="1"/>
  <c r="EY22" i="6"/>
  <c r="EZ22" i="6" s="1"/>
  <c r="EM30" i="6"/>
  <c r="EN30" i="6" s="1"/>
  <c r="EQ30" i="6"/>
  <c r="ER30" i="6" s="1"/>
  <c r="EU30" i="6"/>
  <c r="EV30" i="6" s="1"/>
  <c r="EY30" i="6"/>
  <c r="EZ30" i="6" s="1"/>
  <c r="EM38" i="6"/>
  <c r="EN38" i="6" s="1"/>
  <c r="EQ38" i="6"/>
  <c r="ER38" i="6" s="1"/>
  <c r="EU38" i="6"/>
  <c r="EV38" i="6" s="1"/>
  <c r="EY38" i="6"/>
  <c r="EZ38" i="6" s="1"/>
  <c r="EE6" i="6"/>
  <c r="EF6" i="6" s="1"/>
  <c r="EI6" i="6"/>
  <c r="EJ6" i="6" s="1"/>
  <c r="EE14" i="6"/>
  <c r="EF14" i="6" s="1"/>
  <c r="EI14" i="6"/>
  <c r="EJ14" i="6" s="1"/>
  <c r="EE22" i="6"/>
  <c r="EF22" i="6" s="1"/>
  <c r="EI22" i="6"/>
  <c r="EJ22" i="6" s="1"/>
  <c r="EE30" i="6"/>
  <c r="EF30" i="6" s="1"/>
  <c r="EI30" i="6"/>
  <c r="EJ30" i="6"/>
  <c r="EE38" i="6"/>
  <c r="EF38" i="6" s="1"/>
  <c r="EI38" i="6"/>
  <c r="EJ38" i="6" s="1"/>
  <c r="EA6" i="6"/>
  <c r="EB6" i="6"/>
  <c r="EA14" i="6"/>
  <c r="EB14" i="6" s="1"/>
  <c r="EA22" i="6"/>
  <c r="EB22" i="6" s="1"/>
  <c r="EA30" i="6"/>
  <c r="EB30" i="6" s="1"/>
  <c r="EA38" i="6"/>
  <c r="EB38" i="6" s="1"/>
  <c r="DK6" i="6" l="1"/>
  <c r="DL6" i="6" s="1"/>
  <c r="DO6" i="6"/>
  <c r="DP6" i="6" s="1"/>
  <c r="DS6" i="6"/>
  <c r="DT6" i="6" s="1"/>
  <c r="DW6" i="6"/>
  <c r="DX6" i="6" s="1"/>
  <c r="DK14" i="6"/>
  <c r="DL14" i="6" s="1"/>
  <c r="DO14" i="6"/>
  <c r="DP14" i="6" s="1"/>
  <c r="DS14" i="6"/>
  <c r="DT14" i="6" s="1"/>
  <c r="DW14" i="6"/>
  <c r="DX14" i="6" s="1"/>
  <c r="DK22" i="6"/>
  <c r="DL22" i="6" s="1"/>
  <c r="DO22" i="6"/>
  <c r="DP22" i="6" s="1"/>
  <c r="DS22" i="6"/>
  <c r="DT22" i="6" s="1"/>
  <c r="DW22" i="6"/>
  <c r="DX22" i="6" s="1"/>
  <c r="DK30" i="6"/>
  <c r="DL30" i="6" s="1"/>
  <c r="DO30" i="6"/>
  <c r="DP30" i="6" s="1"/>
  <c r="DS30" i="6"/>
  <c r="DT30" i="6" s="1"/>
  <c r="DW30" i="6"/>
  <c r="DX30" i="6" s="1"/>
  <c r="DK38" i="6"/>
  <c r="DL38" i="6" s="1"/>
  <c r="DO38" i="6"/>
  <c r="DP38" i="6" s="1"/>
  <c r="DS38" i="6"/>
  <c r="DT38" i="6" s="1"/>
  <c r="DW38" i="6"/>
  <c r="DX38" i="6" s="1"/>
  <c r="DC6" i="6"/>
  <c r="DD6" i="6" s="1"/>
  <c r="DG6" i="6"/>
  <c r="DH6" i="6" s="1"/>
  <c r="DC14" i="6"/>
  <c r="DD14" i="6" s="1"/>
  <c r="DG14" i="6"/>
  <c r="DH14" i="6" s="1"/>
  <c r="DC22" i="6"/>
  <c r="DD22" i="6" s="1"/>
  <c r="DG22" i="6"/>
  <c r="DH22" i="6" s="1"/>
  <c r="DC30" i="6"/>
  <c r="DD30" i="6" s="1"/>
  <c r="DG30" i="6"/>
  <c r="DH30" i="6" s="1"/>
  <c r="DC38" i="6"/>
  <c r="DD38" i="6" s="1"/>
  <c r="DG38" i="6"/>
  <c r="DH38" i="6" s="1"/>
  <c r="CY6" i="6"/>
  <c r="CZ6" i="6" s="1"/>
  <c r="CY14" i="6"/>
  <c r="CZ14" i="6" s="1"/>
  <c r="CY22" i="6"/>
  <c r="CZ22" i="6" s="1"/>
  <c r="CY30" i="6"/>
  <c r="CZ30" i="6" s="1"/>
  <c r="CY38" i="6"/>
  <c r="CZ38" i="6" s="1"/>
  <c r="BS6" i="6"/>
  <c r="BT6" i="6" s="1"/>
  <c r="BW6" i="6"/>
  <c r="BX6" i="6" s="1"/>
  <c r="CA6" i="6"/>
  <c r="CB6" i="6" s="1"/>
  <c r="CE6" i="6"/>
  <c r="CF6" i="6" s="1"/>
  <c r="CI6" i="6"/>
  <c r="CJ6" i="6" s="1"/>
  <c r="CM6" i="6"/>
  <c r="CN6" i="6" s="1"/>
  <c r="CQ6" i="6"/>
  <c r="CR6" i="6" s="1"/>
  <c r="CU6" i="6"/>
  <c r="CV6" i="6" s="1"/>
  <c r="BS14" i="6"/>
  <c r="BT14" i="6" s="1"/>
  <c r="BW14" i="6"/>
  <c r="BX14" i="6" s="1"/>
  <c r="CA14" i="6"/>
  <c r="CB14" i="6" s="1"/>
  <c r="CE14" i="6"/>
  <c r="CF14" i="6" s="1"/>
  <c r="CI14" i="6"/>
  <c r="CJ14" i="6" s="1"/>
  <c r="CM14" i="6"/>
  <c r="CN14" i="6" s="1"/>
  <c r="CQ14" i="6"/>
  <c r="CR14" i="6" s="1"/>
  <c r="CU14" i="6"/>
  <c r="CV14" i="6" s="1"/>
  <c r="BS22" i="6"/>
  <c r="BT22" i="6" s="1"/>
  <c r="BW22" i="6"/>
  <c r="BX22" i="6" s="1"/>
  <c r="CA22" i="6"/>
  <c r="CB22" i="6" s="1"/>
  <c r="CE22" i="6"/>
  <c r="CF22" i="6" s="1"/>
  <c r="CI22" i="6"/>
  <c r="CJ22" i="6" s="1"/>
  <c r="CM22" i="6"/>
  <c r="CN22" i="6" s="1"/>
  <c r="CQ22" i="6"/>
  <c r="CR22" i="6" s="1"/>
  <c r="CU22" i="6"/>
  <c r="CV22" i="6" s="1"/>
  <c r="BS30" i="6"/>
  <c r="BT30" i="6" s="1"/>
  <c r="BW30" i="6"/>
  <c r="BX30" i="6" s="1"/>
  <c r="CA30" i="6"/>
  <c r="CB30" i="6" s="1"/>
  <c r="CE30" i="6"/>
  <c r="CF30" i="6" s="1"/>
  <c r="CI30" i="6"/>
  <c r="CJ30" i="6" s="1"/>
  <c r="CM30" i="6"/>
  <c r="CN30" i="6" s="1"/>
  <c r="CQ30" i="6"/>
  <c r="CR30" i="6" s="1"/>
  <c r="CU30" i="6"/>
  <c r="CV30" i="6" s="1"/>
  <c r="BS38" i="6"/>
  <c r="BT38" i="6" s="1"/>
  <c r="BW38" i="6"/>
  <c r="BX38" i="6" s="1"/>
  <c r="CA38" i="6"/>
  <c r="CB38" i="6" s="1"/>
  <c r="CE38" i="6"/>
  <c r="CF38" i="6" s="1"/>
  <c r="CI38" i="6"/>
  <c r="CJ38" i="6" s="1"/>
  <c r="CM38" i="6"/>
  <c r="CN38" i="6" s="1"/>
  <c r="CQ38" i="6"/>
  <c r="CR38" i="6" s="1"/>
  <c r="CU38" i="6"/>
  <c r="CV38" i="6" s="1"/>
  <c r="BC6" i="6"/>
  <c r="BD6" i="6" s="1"/>
  <c r="BG6" i="6"/>
  <c r="BH6" i="6" s="1"/>
  <c r="BK6" i="6"/>
  <c r="BL6" i="6" s="1"/>
  <c r="BO6" i="6"/>
  <c r="BP6" i="6" s="1"/>
  <c r="BC14" i="6"/>
  <c r="BD14" i="6" s="1"/>
  <c r="BG14" i="6"/>
  <c r="BH14" i="6" s="1"/>
  <c r="BK14" i="6"/>
  <c r="BL14" i="6" s="1"/>
  <c r="BO14" i="6"/>
  <c r="BP14" i="6" s="1"/>
  <c r="BC22" i="6"/>
  <c r="BD22" i="6" s="1"/>
  <c r="BG22" i="6"/>
  <c r="BH22" i="6" s="1"/>
  <c r="BK22" i="6"/>
  <c r="BL22" i="6" s="1"/>
  <c r="BO22" i="6"/>
  <c r="BP22" i="6" s="1"/>
  <c r="BC30" i="6"/>
  <c r="BD30" i="6" s="1"/>
  <c r="BG30" i="6"/>
  <c r="BH30" i="6" s="1"/>
  <c r="BK30" i="6"/>
  <c r="BL30" i="6" s="1"/>
  <c r="BO30" i="6"/>
  <c r="BP30" i="6"/>
  <c r="BC38" i="6"/>
  <c r="BD38" i="6" s="1"/>
  <c r="BG38" i="6"/>
  <c r="BH38" i="6" s="1"/>
  <c r="BK38" i="6"/>
  <c r="BL38" i="6" s="1"/>
  <c r="BO38" i="6"/>
  <c r="BP38" i="6" s="1"/>
  <c r="AU6" i="6"/>
  <c r="AV6" i="6" s="1"/>
  <c r="AY6" i="6"/>
  <c r="AZ6" i="6" s="1"/>
  <c r="AU14" i="6"/>
  <c r="AV14" i="6" s="1"/>
  <c r="AY14" i="6"/>
  <c r="AZ14" i="6" s="1"/>
  <c r="AU22" i="6"/>
  <c r="AV22" i="6" s="1"/>
  <c r="AY22" i="6"/>
  <c r="AZ22" i="6" s="1"/>
  <c r="AU30" i="6"/>
  <c r="AV30" i="6" s="1"/>
  <c r="AY30" i="6"/>
  <c r="AZ30" i="6" s="1"/>
  <c r="AU38" i="6"/>
  <c r="AV38" i="6" s="1"/>
  <c r="AY38" i="6"/>
  <c r="AZ38" i="6" s="1"/>
  <c r="AQ6" i="6"/>
  <c r="AR6" i="6" s="1"/>
  <c r="AQ14" i="6"/>
  <c r="AR14" i="6" s="1"/>
  <c r="AQ22" i="6"/>
  <c r="AR22" i="6" s="1"/>
  <c r="AQ30" i="6"/>
  <c r="AR30" i="6" s="1"/>
  <c r="AQ38" i="6"/>
  <c r="AR38" i="6" s="1"/>
  <c r="G331" i="1" l="1"/>
  <c r="I331" i="1"/>
  <c r="R331" i="1"/>
  <c r="T331" i="1"/>
  <c r="G336" i="1"/>
  <c r="I336" i="1"/>
  <c r="R336" i="1"/>
  <c r="T336" i="1"/>
  <c r="G341" i="1"/>
  <c r="I341" i="1"/>
  <c r="R341" i="1"/>
  <c r="T341" i="1"/>
  <c r="G346" i="1"/>
  <c r="I346" i="1"/>
  <c r="R346" i="1"/>
  <c r="T346" i="1"/>
  <c r="G351" i="1"/>
  <c r="I351" i="1"/>
  <c r="R351" i="1"/>
  <c r="T351" i="1"/>
  <c r="G356" i="1"/>
  <c r="I356" i="1"/>
  <c r="R356" i="1"/>
  <c r="T356" i="1"/>
  <c r="G361" i="1"/>
  <c r="I361" i="1"/>
  <c r="R361" i="1"/>
  <c r="T361" i="1"/>
  <c r="G311" i="1"/>
  <c r="I311" i="1"/>
  <c r="R311" i="1"/>
  <c r="T311" i="1"/>
  <c r="G316" i="1"/>
  <c r="I316" i="1"/>
  <c r="R316" i="1"/>
  <c r="T316" i="1"/>
  <c r="G321" i="1"/>
  <c r="I321" i="1"/>
  <c r="R321" i="1"/>
  <c r="T321" i="1"/>
  <c r="G326" i="1"/>
  <c r="I326" i="1"/>
  <c r="R326" i="1"/>
  <c r="T326" i="1"/>
  <c r="G301" i="1"/>
  <c r="I301" i="1"/>
  <c r="R301" i="1"/>
  <c r="T301" i="1"/>
  <c r="G306" i="1"/>
  <c r="I306" i="1"/>
  <c r="R306" i="1"/>
  <c r="T306" i="1"/>
  <c r="G296" i="1"/>
  <c r="I296" i="1"/>
  <c r="R296" i="1"/>
  <c r="T296" i="1"/>
  <c r="G276" i="1"/>
  <c r="I276" i="1"/>
  <c r="R276" i="1"/>
  <c r="T276" i="1"/>
  <c r="G281" i="1"/>
  <c r="I281" i="1"/>
  <c r="R281" i="1"/>
  <c r="T281" i="1"/>
  <c r="G286" i="1"/>
  <c r="I286" i="1"/>
  <c r="R286" i="1"/>
  <c r="T286" i="1"/>
  <c r="G291" i="1"/>
  <c r="I291" i="1"/>
  <c r="R291" i="1"/>
  <c r="T291" i="1"/>
  <c r="G266" i="1"/>
  <c r="I266" i="1"/>
  <c r="R266" i="1"/>
  <c r="T266" i="1"/>
  <c r="G271" i="1"/>
  <c r="I271" i="1"/>
  <c r="R271" i="1"/>
  <c r="T271" i="1"/>
  <c r="G261" i="1"/>
  <c r="I261" i="1"/>
  <c r="R261" i="1"/>
  <c r="T261" i="1"/>
  <c r="G241" i="1"/>
  <c r="I241" i="1"/>
  <c r="P241" i="1"/>
  <c r="R241" i="1"/>
  <c r="T241" i="1"/>
  <c r="O242" i="1"/>
  <c r="P242" i="1"/>
  <c r="O243" i="1"/>
  <c r="P243" i="1"/>
  <c r="O244" i="1"/>
  <c r="P244" i="1"/>
  <c r="O245" i="1"/>
  <c r="P245" i="1"/>
  <c r="G246" i="1"/>
  <c r="I246" i="1"/>
  <c r="R246" i="1"/>
  <c r="T246" i="1"/>
  <c r="P247" i="1"/>
  <c r="P248" i="1"/>
  <c r="P249" i="1"/>
  <c r="P250" i="1"/>
  <c r="G251" i="1"/>
  <c r="I251" i="1"/>
  <c r="R251" i="1"/>
  <c r="T251" i="1"/>
  <c r="G256" i="1"/>
  <c r="I256" i="1"/>
  <c r="R256" i="1"/>
  <c r="T256" i="1"/>
  <c r="G231" i="1"/>
  <c r="I231" i="1"/>
  <c r="P231" i="1"/>
  <c r="R231" i="1"/>
  <c r="T231" i="1"/>
  <c r="P232" i="1"/>
  <c r="P233" i="1"/>
  <c r="O234" i="1"/>
  <c r="P234" i="1"/>
  <c r="O235" i="1"/>
  <c r="P235" i="1"/>
  <c r="G236" i="1"/>
  <c r="I236" i="1"/>
  <c r="P236" i="1"/>
  <c r="R236" i="1"/>
  <c r="T236" i="1"/>
  <c r="P237" i="1"/>
  <c r="O238" i="1"/>
  <c r="P238" i="1"/>
  <c r="O239" i="1"/>
  <c r="P239" i="1"/>
  <c r="O240" i="1"/>
  <c r="P240" i="1"/>
  <c r="G226" i="1"/>
  <c r="I226" i="1"/>
  <c r="P226" i="1"/>
  <c r="R226" i="1"/>
  <c r="T226" i="1"/>
  <c r="P228" i="1"/>
  <c r="O229" i="1"/>
  <c r="P229" i="1"/>
  <c r="O230" i="1"/>
  <c r="P230" i="1"/>
  <c r="G146" i="1"/>
  <c r="I146" i="1"/>
  <c r="P146" i="1"/>
  <c r="R146" i="1"/>
  <c r="T146" i="1"/>
  <c r="O147" i="1"/>
  <c r="P147" i="1"/>
  <c r="O148" i="1"/>
  <c r="P148" i="1"/>
  <c r="O149" i="1"/>
  <c r="P149" i="1"/>
  <c r="O150" i="1"/>
  <c r="P150" i="1"/>
  <c r="G151" i="1"/>
  <c r="I151" i="1"/>
  <c r="P151" i="1"/>
  <c r="R151" i="1"/>
  <c r="T151" i="1"/>
  <c r="O152" i="1"/>
  <c r="P152" i="1"/>
  <c r="O153" i="1"/>
  <c r="P153" i="1"/>
  <c r="O154" i="1"/>
  <c r="P154" i="1"/>
  <c r="O155" i="1"/>
  <c r="P155" i="1"/>
  <c r="G156" i="1"/>
  <c r="I156" i="1"/>
  <c r="P156" i="1"/>
  <c r="R156" i="1"/>
  <c r="T156" i="1"/>
  <c r="P157" i="1"/>
  <c r="P158" i="1"/>
  <c r="O159" i="1"/>
  <c r="P159" i="1"/>
  <c r="O160" i="1"/>
  <c r="P160" i="1"/>
  <c r="G161" i="1"/>
  <c r="I161" i="1"/>
  <c r="P161" i="1"/>
  <c r="R161" i="1"/>
  <c r="T161" i="1"/>
  <c r="P162" i="1"/>
  <c r="P163" i="1"/>
  <c r="O164" i="1"/>
  <c r="P164" i="1"/>
  <c r="O165" i="1"/>
  <c r="P165" i="1"/>
  <c r="G166" i="1"/>
  <c r="I166" i="1"/>
  <c r="P166" i="1"/>
  <c r="R166" i="1"/>
  <c r="T166" i="1"/>
  <c r="O167" i="1"/>
  <c r="P167" i="1"/>
  <c r="O168" i="1"/>
  <c r="P168" i="1"/>
  <c r="O169" i="1"/>
  <c r="P169" i="1"/>
  <c r="O170" i="1"/>
  <c r="P170" i="1"/>
  <c r="G171" i="1"/>
  <c r="I171" i="1"/>
  <c r="P171" i="1"/>
  <c r="R171" i="1"/>
  <c r="T171" i="1"/>
  <c r="P172" i="1"/>
  <c r="O173" i="1"/>
  <c r="P173" i="1"/>
  <c r="O174" i="1"/>
  <c r="P174" i="1"/>
  <c r="O175" i="1"/>
  <c r="P175" i="1"/>
  <c r="G176" i="1"/>
  <c r="I176" i="1"/>
  <c r="P176" i="1"/>
  <c r="R176" i="1"/>
  <c r="T176" i="1"/>
  <c r="P177" i="1"/>
  <c r="P178" i="1"/>
  <c r="O179" i="1"/>
  <c r="P179" i="1"/>
  <c r="O180" i="1"/>
  <c r="P180" i="1"/>
  <c r="G181" i="1"/>
  <c r="I181" i="1"/>
  <c r="R181" i="1"/>
  <c r="T181" i="1"/>
  <c r="O183" i="1"/>
  <c r="P183" i="1"/>
  <c r="O184" i="1"/>
  <c r="P184" i="1"/>
  <c r="O185" i="1"/>
  <c r="P185" i="1"/>
  <c r="G186" i="1"/>
  <c r="I186" i="1"/>
  <c r="P186" i="1"/>
  <c r="R186" i="1"/>
  <c r="T186" i="1"/>
  <c r="P187" i="1"/>
  <c r="O189" i="1"/>
  <c r="P190" i="1"/>
  <c r="G191" i="1"/>
  <c r="I191" i="1"/>
  <c r="P191" i="1"/>
  <c r="R191" i="1"/>
  <c r="T191" i="1"/>
  <c r="P192" i="1"/>
  <c r="O193" i="1"/>
  <c r="P193" i="1"/>
  <c r="O194" i="1"/>
  <c r="P194" i="1"/>
  <c r="O195" i="1"/>
  <c r="P195" i="1"/>
  <c r="G196" i="1"/>
  <c r="I196" i="1"/>
  <c r="P196" i="1"/>
  <c r="R196" i="1"/>
  <c r="T196" i="1"/>
  <c r="O197" i="1"/>
  <c r="O198" i="1"/>
  <c r="P198" i="1"/>
  <c r="O199" i="1"/>
  <c r="P199" i="1"/>
  <c r="O200" i="1"/>
  <c r="P200" i="1"/>
  <c r="G201" i="1"/>
  <c r="I201" i="1"/>
  <c r="P201" i="1"/>
  <c r="R201" i="1"/>
  <c r="T201" i="1"/>
  <c r="P202" i="1"/>
  <c r="P203" i="1"/>
  <c r="P204" i="1"/>
  <c r="P205" i="1"/>
  <c r="G206" i="1"/>
  <c r="I206" i="1"/>
  <c r="P206" i="1"/>
  <c r="R206" i="1"/>
  <c r="T206" i="1"/>
  <c r="O207" i="1"/>
  <c r="P207" i="1"/>
  <c r="O208" i="1"/>
  <c r="P208" i="1"/>
  <c r="O209" i="1"/>
  <c r="P209" i="1"/>
  <c r="O210" i="1"/>
  <c r="P210" i="1"/>
  <c r="G211" i="1"/>
  <c r="I211" i="1"/>
  <c r="P211" i="1"/>
  <c r="R211" i="1"/>
  <c r="T211" i="1"/>
  <c r="P212" i="1"/>
  <c r="P213" i="1"/>
  <c r="O214" i="1"/>
  <c r="P214" i="1"/>
  <c r="O215" i="1"/>
  <c r="P215" i="1"/>
  <c r="G216" i="1"/>
  <c r="I216" i="1"/>
  <c r="R216" i="1"/>
  <c r="T216" i="1"/>
  <c r="O217" i="1"/>
  <c r="P217" i="1"/>
  <c r="O218" i="1"/>
  <c r="P218" i="1"/>
  <c r="O219" i="1"/>
  <c r="P219" i="1"/>
  <c r="O220" i="1"/>
  <c r="P220" i="1"/>
  <c r="G221" i="1"/>
  <c r="I221" i="1"/>
  <c r="O221" i="1"/>
  <c r="R221" i="1"/>
  <c r="T221" i="1"/>
  <c r="P222" i="1"/>
  <c r="O223" i="1"/>
  <c r="P223" i="1"/>
  <c r="O224" i="1"/>
  <c r="P224" i="1"/>
  <c r="O225" i="1"/>
  <c r="P225" i="1"/>
  <c r="G111" i="1"/>
  <c r="I111" i="1"/>
  <c r="O111" i="1"/>
  <c r="R111" i="1"/>
  <c r="T111" i="1"/>
  <c r="O112" i="1"/>
  <c r="P112" i="1"/>
  <c r="O113" i="1"/>
  <c r="P113" i="1"/>
  <c r="O114" i="1"/>
  <c r="P114" i="1"/>
  <c r="O115" i="1"/>
  <c r="P115" i="1"/>
  <c r="G116" i="1"/>
  <c r="I116" i="1"/>
  <c r="P116" i="1"/>
  <c r="R116" i="1"/>
  <c r="T116" i="1"/>
  <c r="O117" i="1"/>
  <c r="O118" i="1"/>
  <c r="P118" i="1"/>
  <c r="O119" i="1"/>
  <c r="P119" i="1"/>
  <c r="O120" i="1"/>
  <c r="P120" i="1"/>
  <c r="G121" i="1"/>
  <c r="I121" i="1"/>
  <c r="P121" i="1"/>
  <c r="R121" i="1"/>
  <c r="T121" i="1"/>
  <c r="P122" i="1"/>
  <c r="P123" i="1"/>
  <c r="P124" i="1"/>
  <c r="O125" i="1"/>
  <c r="P125" i="1"/>
  <c r="G126" i="1"/>
  <c r="I126" i="1"/>
  <c r="P126" i="1"/>
  <c r="R126" i="1"/>
  <c r="T126" i="1"/>
  <c r="P127" i="1"/>
  <c r="P128" i="1"/>
  <c r="O129" i="1"/>
  <c r="P129" i="1"/>
  <c r="O130" i="1"/>
  <c r="P130" i="1"/>
  <c r="G131" i="1"/>
  <c r="I131" i="1"/>
  <c r="P131" i="1"/>
  <c r="R131" i="1"/>
  <c r="T131" i="1"/>
  <c r="O132" i="1"/>
  <c r="P132" i="1"/>
  <c r="O133" i="1"/>
  <c r="P133" i="1"/>
  <c r="O134" i="1"/>
  <c r="P134" i="1"/>
  <c r="O135" i="1"/>
  <c r="P135" i="1"/>
  <c r="G136" i="1"/>
  <c r="I136" i="1"/>
  <c r="P136" i="1"/>
  <c r="R136" i="1"/>
  <c r="T136" i="1"/>
  <c r="O137" i="1"/>
  <c r="P137" i="1"/>
  <c r="O138" i="1"/>
  <c r="P138" i="1"/>
  <c r="O139" i="1"/>
  <c r="P139" i="1"/>
  <c r="O140" i="1"/>
  <c r="P140" i="1"/>
  <c r="G141" i="1"/>
  <c r="I141" i="1"/>
  <c r="O141" i="1"/>
  <c r="R141" i="1"/>
  <c r="T141" i="1"/>
  <c r="O142" i="1"/>
  <c r="P142" i="1"/>
  <c r="O143" i="1"/>
  <c r="P143" i="1"/>
  <c r="O144" i="1"/>
  <c r="P144" i="1"/>
  <c r="O145" i="1"/>
  <c r="P145" i="1"/>
  <c r="G91" i="1"/>
  <c r="I91" i="1"/>
  <c r="R91" i="1"/>
  <c r="T91" i="1"/>
  <c r="O93" i="1"/>
  <c r="P93" i="1"/>
  <c r="O94" i="1"/>
  <c r="P94" i="1"/>
  <c r="O95" i="1"/>
  <c r="P95" i="1"/>
  <c r="G96" i="1"/>
  <c r="I96" i="1"/>
  <c r="R96" i="1"/>
  <c r="T96" i="1"/>
  <c r="O98" i="1"/>
  <c r="P98" i="1"/>
  <c r="O99" i="1"/>
  <c r="P99" i="1"/>
  <c r="O100" i="1"/>
  <c r="P100" i="1"/>
  <c r="G101" i="1"/>
  <c r="I101" i="1"/>
  <c r="P101" i="1"/>
  <c r="R101" i="1"/>
  <c r="T101" i="1"/>
  <c r="O102" i="1"/>
  <c r="P102" i="1"/>
  <c r="O103" i="1"/>
  <c r="P103" i="1"/>
  <c r="O104" i="1"/>
  <c r="P104" i="1"/>
  <c r="O105" i="1"/>
  <c r="P105" i="1"/>
  <c r="G106" i="1"/>
  <c r="I106" i="1"/>
  <c r="O106" i="1"/>
  <c r="R106" i="1"/>
  <c r="T106" i="1"/>
  <c r="O107" i="1"/>
  <c r="P107" i="1"/>
  <c r="O108" i="1"/>
  <c r="P108" i="1"/>
  <c r="O109" i="1"/>
  <c r="P109" i="1"/>
  <c r="O110" i="1"/>
  <c r="P110" i="1"/>
  <c r="G81" i="1"/>
  <c r="I81" i="1"/>
  <c r="P81" i="1"/>
  <c r="R81" i="1"/>
  <c r="T81" i="1"/>
  <c r="O82" i="1"/>
  <c r="P82" i="1"/>
  <c r="O83" i="1"/>
  <c r="P83" i="1"/>
  <c r="O84" i="1"/>
  <c r="P84" i="1"/>
  <c r="O85" i="1"/>
  <c r="P85" i="1"/>
  <c r="G86" i="1"/>
  <c r="I86" i="1"/>
  <c r="R86" i="1"/>
  <c r="T86" i="1"/>
  <c r="O88" i="1"/>
  <c r="P88" i="1"/>
  <c r="O89" i="1"/>
  <c r="P89" i="1"/>
  <c r="O90" i="1"/>
  <c r="P90" i="1"/>
  <c r="G76" i="1"/>
  <c r="I76" i="1"/>
  <c r="P76" i="1"/>
  <c r="R76" i="1"/>
  <c r="T76" i="1"/>
  <c r="P77" i="1"/>
  <c r="O78" i="1"/>
  <c r="P78" i="1"/>
  <c r="O79" i="1"/>
  <c r="P79" i="1"/>
  <c r="O80" i="1"/>
  <c r="P80" i="1"/>
  <c r="G56" i="1"/>
  <c r="I56" i="1"/>
  <c r="P56" i="1"/>
  <c r="R56" i="1"/>
  <c r="T56" i="1"/>
  <c r="O57" i="1"/>
  <c r="P57" i="1"/>
  <c r="O58" i="1"/>
  <c r="P58" i="1"/>
  <c r="O59" i="1"/>
  <c r="P59" i="1"/>
  <c r="O60" i="1"/>
  <c r="P60" i="1"/>
  <c r="G61" i="1"/>
  <c r="I61" i="1"/>
  <c r="P61" i="1"/>
  <c r="R61" i="1"/>
  <c r="T61" i="1"/>
  <c r="O62" i="1"/>
  <c r="P62" i="1"/>
  <c r="O63" i="1"/>
  <c r="P63" i="1"/>
  <c r="O64" i="1"/>
  <c r="P64" i="1"/>
  <c r="O65" i="1"/>
  <c r="P65" i="1"/>
  <c r="G66" i="1"/>
  <c r="I66" i="1"/>
  <c r="P66" i="1"/>
  <c r="R66" i="1"/>
  <c r="T66" i="1"/>
  <c r="O67" i="1"/>
  <c r="P67" i="1"/>
  <c r="O68" i="1"/>
  <c r="P68" i="1"/>
  <c r="O69" i="1"/>
  <c r="P69" i="1"/>
  <c r="O70" i="1"/>
  <c r="P70" i="1"/>
  <c r="G71" i="1"/>
  <c r="I71" i="1"/>
  <c r="P71" i="1"/>
  <c r="R71" i="1"/>
  <c r="T71" i="1"/>
  <c r="O72" i="1"/>
  <c r="P72" i="1"/>
  <c r="O73" i="1"/>
  <c r="P73" i="1"/>
  <c r="O74" i="1"/>
  <c r="P74" i="1"/>
  <c r="O75" i="1"/>
  <c r="P75" i="1"/>
  <c r="G46" i="1"/>
  <c r="I46" i="1"/>
  <c r="P46" i="1"/>
  <c r="R46" i="1"/>
  <c r="T46" i="1"/>
  <c r="O47" i="1"/>
  <c r="P47" i="1"/>
  <c r="O49" i="1"/>
  <c r="P49" i="1"/>
  <c r="P53" i="1"/>
  <c r="O54" i="1"/>
  <c r="P54" i="1"/>
  <c r="O55" i="1"/>
  <c r="P55" i="1"/>
  <c r="G38" i="1"/>
  <c r="I38" i="1"/>
  <c r="O38" i="1"/>
  <c r="R38" i="1"/>
  <c r="T38" i="1"/>
  <c r="P39" i="1"/>
  <c r="P40" i="1"/>
  <c r="P41" i="1"/>
  <c r="P45" i="1"/>
  <c r="U256" i="1" l="1"/>
  <c r="V256" i="1" s="1"/>
  <c r="J221" i="1"/>
  <c r="K221" i="1" s="1"/>
  <c r="J201" i="1"/>
  <c r="K201" i="1" s="1"/>
  <c r="J181" i="1"/>
  <c r="K181" i="1" s="1"/>
  <c r="U106" i="1"/>
  <c r="V106" i="1" s="1"/>
  <c r="U38" i="1"/>
  <c r="V38" i="1" s="1"/>
  <c r="J151" i="1"/>
  <c r="K151" i="1" s="1"/>
  <c r="U226" i="1"/>
  <c r="V226" i="1" s="1"/>
  <c r="J291" i="1"/>
  <c r="K291" i="1" s="1"/>
  <c r="U301" i="1"/>
  <c r="V301" i="1" s="1"/>
  <c r="J271" i="1"/>
  <c r="K271" i="1" s="1"/>
  <c r="U296" i="1"/>
  <c r="V296" i="1" s="1"/>
  <c r="J46" i="1"/>
  <c r="K46" i="1" s="1"/>
  <c r="U71" i="1"/>
  <c r="V71" i="1" s="1"/>
  <c r="U136" i="1"/>
  <c r="V136" i="1" s="1"/>
  <c r="J126" i="1"/>
  <c r="K126" i="1" s="1"/>
  <c r="J146" i="1"/>
  <c r="K146" i="1" s="1"/>
  <c r="U236" i="1"/>
  <c r="V236" i="1" s="1"/>
  <c r="U246" i="1"/>
  <c r="V246" i="1" s="1"/>
  <c r="J261" i="1"/>
  <c r="K261" i="1" s="1"/>
  <c r="J286" i="1"/>
  <c r="K286" i="1" s="1"/>
  <c r="J306" i="1"/>
  <c r="K306" i="1" s="1"/>
  <c r="U326" i="1"/>
  <c r="V326" i="1" s="1"/>
  <c r="J351" i="1"/>
  <c r="K351" i="1" s="1"/>
  <c r="J331" i="1"/>
  <c r="K331" i="1" s="1"/>
  <c r="J71" i="1"/>
  <c r="K71" i="1" s="1"/>
  <c r="U126" i="1"/>
  <c r="V126" i="1" s="1"/>
  <c r="J106" i="1"/>
  <c r="K106" i="1" s="1"/>
  <c r="J141" i="1"/>
  <c r="K141" i="1" s="1"/>
  <c r="J121" i="1"/>
  <c r="K121" i="1" s="1"/>
  <c r="U116" i="1"/>
  <c r="V116" i="1" s="1"/>
  <c r="J111" i="1"/>
  <c r="K111" i="1" s="1"/>
  <c r="J206" i="1"/>
  <c r="K206" i="1" s="1"/>
  <c r="J186" i="1"/>
  <c r="K186" i="1" s="1"/>
  <c r="J166" i="1"/>
  <c r="K166" i="1" s="1"/>
  <c r="J161" i="1"/>
  <c r="K161" i="1" s="1"/>
  <c r="J66" i="1"/>
  <c r="K66" i="1" s="1"/>
  <c r="J131" i="1"/>
  <c r="K131" i="1" s="1"/>
  <c r="U221" i="1"/>
  <c r="V221" i="1" s="1"/>
  <c r="U201" i="1"/>
  <c r="V201" i="1" s="1"/>
  <c r="U181" i="1"/>
  <c r="V181" i="1" s="1"/>
  <c r="U161" i="1"/>
  <c r="V161" i="1" s="1"/>
  <c r="J231" i="1"/>
  <c r="K231" i="1" s="1"/>
  <c r="U251" i="1"/>
  <c r="V251" i="1" s="1"/>
  <c r="J241" i="1"/>
  <c r="K241" i="1" s="1"/>
  <c r="J321" i="1"/>
  <c r="K321" i="1" s="1"/>
  <c r="U346" i="1"/>
  <c r="V346" i="1" s="1"/>
  <c r="U61" i="1"/>
  <c r="V61" i="1" s="1"/>
  <c r="J76" i="1"/>
  <c r="K76" i="1" s="1"/>
  <c r="J216" i="1"/>
  <c r="K216" i="1" s="1"/>
  <c r="J196" i="1"/>
  <c r="K196" i="1" s="1"/>
  <c r="J176" i="1"/>
  <c r="K176" i="1" s="1"/>
  <c r="J156" i="1"/>
  <c r="K156" i="1" s="1"/>
  <c r="J236" i="1"/>
  <c r="K236" i="1" s="1"/>
  <c r="J246" i="1"/>
  <c r="K246" i="1" s="1"/>
  <c r="U261" i="1"/>
  <c r="V261" i="1" s="1"/>
  <c r="J266" i="1"/>
  <c r="K266" i="1" s="1"/>
  <c r="U286" i="1"/>
  <c r="V286" i="1" s="1"/>
  <c r="J276" i="1"/>
  <c r="K276" i="1" s="1"/>
  <c r="U306" i="1"/>
  <c r="V306" i="1" s="1"/>
  <c r="J361" i="1"/>
  <c r="K361" i="1" s="1"/>
  <c r="U351" i="1"/>
  <c r="V351" i="1" s="1"/>
  <c r="J341" i="1"/>
  <c r="K341" i="1" s="1"/>
  <c r="U331" i="1"/>
  <c r="V331" i="1" s="1"/>
  <c r="U66" i="1"/>
  <c r="V66" i="1" s="1"/>
  <c r="J251" i="1"/>
  <c r="K251" i="1" s="1"/>
  <c r="U321" i="1"/>
  <c r="V321" i="1" s="1"/>
  <c r="J311" i="1"/>
  <c r="K311" i="1" s="1"/>
  <c r="J346" i="1"/>
  <c r="K346" i="1" s="1"/>
  <c r="U76" i="1"/>
  <c r="V76" i="1" s="1"/>
  <c r="J316" i="1"/>
  <c r="K316" i="1" s="1"/>
  <c r="U56" i="1"/>
  <c r="V56" i="1" s="1"/>
  <c r="J96" i="1"/>
  <c r="K96" i="1" s="1"/>
  <c r="U81" i="1"/>
  <c r="V81" i="1" s="1"/>
  <c r="J101" i="1"/>
  <c r="K101" i="1" s="1"/>
  <c r="U91" i="1"/>
  <c r="V91" i="1" s="1"/>
  <c r="U211" i="1"/>
  <c r="V211" i="1" s="1"/>
  <c r="U191" i="1"/>
  <c r="V191" i="1" s="1"/>
  <c r="U171" i="1"/>
  <c r="V171" i="1" s="1"/>
  <c r="U151" i="1"/>
  <c r="V151" i="1" s="1"/>
  <c r="J226" i="1"/>
  <c r="K226" i="1" s="1"/>
  <c r="U231" i="1"/>
  <c r="V231" i="1" s="1"/>
  <c r="U271" i="1"/>
  <c r="V271" i="1" s="1"/>
  <c r="U281" i="1"/>
  <c r="V281" i="1" s="1"/>
  <c r="J296" i="1"/>
  <c r="K296" i="1" s="1"/>
  <c r="U361" i="1"/>
  <c r="V361" i="1" s="1"/>
  <c r="U356" i="1"/>
  <c r="V356" i="1" s="1"/>
  <c r="J336" i="1"/>
  <c r="K336" i="1" s="1"/>
  <c r="U216" i="1"/>
  <c r="V216" i="1" s="1"/>
  <c r="U196" i="1"/>
  <c r="V196" i="1" s="1"/>
  <c r="U176" i="1"/>
  <c r="V176" i="1" s="1"/>
  <c r="U156" i="1"/>
  <c r="V156" i="1" s="1"/>
  <c r="J326" i="1"/>
  <c r="K326" i="1" s="1"/>
  <c r="U311" i="1"/>
  <c r="V311" i="1" s="1"/>
  <c r="J86" i="1"/>
  <c r="K86" i="1" s="1"/>
  <c r="J56" i="1"/>
  <c r="K56" i="1" s="1"/>
  <c r="U86" i="1"/>
  <c r="V86" i="1" s="1"/>
  <c r="U96" i="1"/>
  <c r="V96" i="1" s="1"/>
  <c r="J136" i="1"/>
  <c r="K136" i="1" s="1"/>
  <c r="U121" i="1"/>
  <c r="V121" i="1" s="1"/>
  <c r="J211" i="1"/>
  <c r="K211" i="1" s="1"/>
  <c r="J191" i="1"/>
  <c r="K191" i="1" s="1"/>
  <c r="J171" i="1"/>
  <c r="K171" i="1" s="1"/>
  <c r="U241" i="1"/>
  <c r="V241" i="1" s="1"/>
  <c r="U316" i="1"/>
  <c r="V316" i="1" s="1"/>
  <c r="U141" i="1"/>
  <c r="V141" i="1" s="1"/>
  <c r="J256" i="1"/>
  <c r="K256" i="1" s="1"/>
  <c r="U291" i="1"/>
  <c r="V291" i="1" s="1"/>
  <c r="J281" i="1"/>
  <c r="K281" i="1" s="1"/>
  <c r="J301" i="1"/>
  <c r="K301" i="1" s="1"/>
  <c r="J356" i="1"/>
  <c r="K356" i="1" s="1"/>
  <c r="U341" i="1"/>
  <c r="V341" i="1" s="1"/>
  <c r="U336" i="1"/>
  <c r="V336" i="1" s="1"/>
  <c r="J38" i="1"/>
  <c r="K38" i="1" s="1"/>
  <c r="U46" i="1"/>
  <c r="V46" i="1" s="1"/>
  <c r="J61" i="1"/>
  <c r="K61" i="1" s="1"/>
  <c r="J81" i="1"/>
  <c r="K81" i="1" s="1"/>
  <c r="U101" i="1"/>
  <c r="V101" i="1" s="1"/>
  <c r="J91" i="1"/>
  <c r="K91" i="1" s="1"/>
  <c r="U131" i="1"/>
  <c r="V131" i="1" s="1"/>
  <c r="U111" i="1"/>
  <c r="V111" i="1" s="1"/>
  <c r="U206" i="1"/>
  <c r="V206" i="1" s="1"/>
  <c r="U186" i="1"/>
  <c r="V186" i="1" s="1"/>
  <c r="U166" i="1"/>
  <c r="V166" i="1" s="1"/>
  <c r="U146" i="1"/>
  <c r="V146" i="1" s="1"/>
  <c r="U266" i="1"/>
  <c r="V266" i="1" s="1"/>
  <c r="U276" i="1"/>
  <c r="V276" i="1" s="1"/>
  <c r="J116" i="1"/>
  <c r="K116" i="1" s="1"/>
  <c r="AM38" i="6" l="1"/>
  <c r="AN38" i="6" s="1"/>
  <c r="AI38" i="6"/>
  <c r="AJ38" i="6" s="1"/>
  <c r="AE38" i="6"/>
  <c r="AF38" i="6" s="1"/>
  <c r="AA38" i="6"/>
  <c r="AB38" i="6" s="1"/>
  <c r="W38" i="6"/>
  <c r="X38" i="6" s="1"/>
  <c r="S38" i="6"/>
  <c r="T38" i="6" s="1"/>
  <c r="O38" i="6"/>
  <c r="P38" i="6" s="1"/>
  <c r="K38" i="6"/>
  <c r="L38" i="6" s="1"/>
  <c r="G38" i="6"/>
  <c r="H38" i="6" s="1"/>
  <c r="C38" i="6"/>
  <c r="D38" i="6" s="1"/>
  <c r="AM30" i="6"/>
  <c r="AN30" i="6" s="1"/>
  <c r="AI30" i="6"/>
  <c r="AJ30" i="6" s="1"/>
  <c r="AE30" i="6"/>
  <c r="AF30" i="6" s="1"/>
  <c r="AA30" i="6"/>
  <c r="AB30" i="6" s="1"/>
  <c r="W30" i="6"/>
  <c r="X30" i="6" s="1"/>
  <c r="S30" i="6"/>
  <c r="T30" i="6" s="1"/>
  <c r="O30" i="6"/>
  <c r="P30" i="6" s="1"/>
  <c r="K30" i="6"/>
  <c r="L30" i="6" s="1"/>
  <c r="G30" i="6"/>
  <c r="H30" i="6" s="1"/>
  <c r="C30" i="6"/>
  <c r="D30" i="6" s="1"/>
  <c r="AM22" i="6"/>
  <c r="AN22" i="6" s="1"/>
  <c r="AI22" i="6"/>
  <c r="AJ22" i="6" s="1"/>
  <c r="AE22" i="6"/>
  <c r="AF22" i="6" s="1"/>
  <c r="AA22" i="6"/>
  <c r="AB22" i="6" s="1"/>
  <c r="W22" i="6"/>
  <c r="X22" i="6" s="1"/>
  <c r="S22" i="6"/>
  <c r="T22" i="6" s="1"/>
  <c r="O22" i="6"/>
  <c r="P22" i="6" s="1"/>
  <c r="K22" i="6"/>
  <c r="L22" i="6" s="1"/>
  <c r="G22" i="6"/>
  <c r="H22" i="6" s="1"/>
  <c r="C22" i="6"/>
  <c r="D22" i="6" s="1"/>
  <c r="AM14" i="6"/>
  <c r="AN14" i="6" s="1"/>
  <c r="AI14" i="6"/>
  <c r="AJ14" i="6" s="1"/>
  <c r="AE14" i="6"/>
  <c r="AF14" i="6" s="1"/>
  <c r="AA14" i="6"/>
  <c r="AB14" i="6" s="1"/>
  <c r="W14" i="6"/>
  <c r="X14" i="6" s="1"/>
  <c r="S14" i="6"/>
  <c r="T14" i="6" s="1"/>
  <c r="O14" i="6"/>
  <c r="P14" i="6" s="1"/>
  <c r="K14" i="6"/>
  <c r="L14" i="6" s="1"/>
  <c r="G14" i="6"/>
  <c r="H14" i="6" s="1"/>
  <c r="C14" i="6"/>
  <c r="D14" i="6" s="1"/>
  <c r="AM6" i="6"/>
  <c r="AN6" i="6" s="1"/>
  <c r="AI6" i="6"/>
  <c r="AJ6" i="6" s="1"/>
  <c r="AE6" i="6"/>
  <c r="AF6" i="6" s="1"/>
  <c r="AA6" i="6"/>
  <c r="AB6" i="6" s="1"/>
  <c r="W6" i="6"/>
  <c r="X6" i="6" s="1"/>
  <c r="S6" i="6"/>
  <c r="T6" i="6" s="1"/>
  <c r="O6" i="6"/>
  <c r="P6" i="6" s="1"/>
  <c r="K6" i="6"/>
  <c r="L6" i="6" s="1"/>
  <c r="G6" i="6"/>
  <c r="H6" i="6" s="1"/>
  <c r="C6" i="6"/>
  <c r="D6" i="6" s="1"/>
  <c r="S6" i="5"/>
  <c r="T6" i="5" s="1"/>
  <c r="O6" i="5"/>
  <c r="P6" i="5" s="1"/>
  <c r="K6" i="5"/>
  <c r="L6" i="5" s="1"/>
  <c r="G6" i="5"/>
  <c r="H6" i="5" s="1"/>
  <c r="C6" i="5"/>
  <c r="D6" i="5" s="1"/>
  <c r="H16" i="4"/>
  <c r="G16" i="4"/>
  <c r="P37" i="1"/>
  <c r="O37" i="1"/>
  <c r="P36" i="1"/>
  <c r="O36" i="1"/>
  <c r="P35" i="1"/>
  <c r="O35" i="1"/>
  <c r="O34" i="1"/>
  <c r="T33" i="1"/>
  <c r="R33" i="1"/>
  <c r="O33" i="1"/>
  <c r="I33" i="1"/>
  <c r="G33" i="1"/>
  <c r="P32" i="1"/>
  <c r="O32" i="1"/>
  <c r="P31" i="1"/>
  <c r="P30" i="1"/>
  <c r="P29" i="1"/>
  <c r="T28" i="1"/>
  <c r="R28" i="1"/>
  <c r="P28" i="1"/>
  <c r="I28" i="1"/>
  <c r="G28" i="1"/>
  <c r="P27" i="1"/>
  <c r="O27" i="1"/>
  <c r="P26" i="1"/>
  <c r="O26" i="1"/>
  <c r="O25" i="1"/>
  <c r="O24" i="1"/>
  <c r="T23" i="1"/>
  <c r="R23" i="1"/>
  <c r="O23" i="1"/>
  <c r="I23" i="1"/>
  <c r="G23" i="1"/>
  <c r="P22" i="1"/>
  <c r="O22" i="1"/>
  <c r="O21" i="1"/>
  <c r="O20" i="1"/>
  <c r="O19" i="1"/>
  <c r="T18" i="1"/>
  <c r="R18" i="1"/>
  <c r="O18" i="1"/>
  <c r="I18" i="1"/>
  <c r="G18" i="1"/>
  <c r="T13" i="1"/>
  <c r="R13" i="1"/>
  <c r="I13" i="1"/>
  <c r="G13" i="1"/>
  <c r="T8" i="1"/>
  <c r="R8" i="1"/>
  <c r="I8" i="1"/>
  <c r="G8" i="1"/>
  <c r="U33" i="1" l="1"/>
  <c r="V33" i="1" s="1"/>
  <c r="J28" i="1"/>
  <c r="K28" i="1" s="1"/>
  <c r="U23" i="1"/>
  <c r="V23" i="1" s="1"/>
  <c r="U18" i="1"/>
  <c r="V18" i="1" s="1"/>
  <c r="J18" i="1"/>
  <c r="K18" i="1" s="1"/>
  <c r="J13" i="1"/>
  <c r="K13" i="1" s="1"/>
  <c r="J33" i="1"/>
  <c r="K33" i="1" s="1"/>
  <c r="U13" i="1"/>
  <c r="V13" i="1" s="1"/>
  <c r="J23" i="1"/>
  <c r="K23" i="1" s="1"/>
  <c r="U8" i="1"/>
  <c r="U28" i="1"/>
  <c r="V28" i="1" s="1"/>
  <c r="J8" i="1"/>
  <c r="K8" i="1" s="1"/>
  <c r="V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PC_8</author>
    <author xml:space="preserve">León Arango </author>
  </authors>
  <commentList>
    <comment ref="B4" authorId="0" shapeId="0" xr:uid="{00000000-0006-0000-0000-00000100000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4" authorId="0" shapeId="0" xr:uid="{00000000-0006-0000-0000-00000200000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4" authorId="0" shapeId="0" xr:uid="{00000000-0006-0000-0000-000003000000}">
      <text>
        <r>
          <rPr>
            <b/>
            <sz val="9"/>
            <color indexed="81"/>
            <rFont val="Tahoma"/>
            <family val="2"/>
          </rPr>
          <t>Causa: Todos aquellos factores internos o externos que solos o en combinación con otros, pueden producir la materialización del riesgo o la oportunidad.</t>
        </r>
      </text>
    </comment>
    <comment ref="E4" authorId="0" shapeId="0" xr:uid="{00000000-0006-0000-0000-000004000000}">
      <text>
        <r>
          <rPr>
            <b/>
            <sz val="9"/>
            <color indexed="81"/>
            <rFont val="Tahoma"/>
            <family val="2"/>
          </rPr>
          <t>Resultado de un evento que afecta positiva o negativamente los objetivos de la entidad, los procesos, sus grupos de valor y demás partes interesadas.</t>
        </r>
      </text>
    </comment>
    <comment ref="F4" authorId="0" shapeId="0" xr:uid="{00000000-0006-0000-0000-00000500000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4" authorId="0" shapeId="0" xr:uid="{00000000-0006-0000-0000-000006000000}">
      <text>
        <r>
          <rPr>
            <b/>
            <sz val="9"/>
            <color indexed="81"/>
            <rFont val="Tahoma"/>
            <family val="2"/>
          </rPr>
          <t>Es la respuesta establecida para la mitigación de los diferentes riesgos / oportunidades.</t>
        </r>
      </text>
    </comment>
    <comment ref="M4" authorId="0" shapeId="0" xr:uid="{00000000-0006-0000-0000-00000700000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4" authorId="0" shapeId="0" xr:uid="{00000000-0006-0000-0000-000008000000}">
      <text>
        <r>
          <rPr>
            <b/>
            <sz val="9"/>
            <color indexed="81"/>
            <rFont val="Tahoma"/>
            <family val="2"/>
          </rPr>
          <t>Nivel de riesgo que permanece después luego de tomar medidas de tratamiento del riesgo.</t>
        </r>
      </text>
    </comment>
    <comment ref="AA4" authorId="1" shapeId="0" xr:uid="{00000000-0006-0000-0000-00000900000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5" authorId="0" shapeId="0" xr:uid="{00000000-0006-0000-0000-00000A000000}">
      <text>
        <r>
          <rPr>
            <b/>
            <sz val="9"/>
            <color indexed="81"/>
            <rFont val="Tahoma"/>
            <family val="2"/>
          </rPr>
          <t>Se entiende la probabilidad de ocurrencia del riesgo, ésta puede ser medida con criterios de frecuencia o factibilidad.</t>
        </r>
      </text>
    </comment>
    <comment ref="H7" authorId="0" shapeId="0" xr:uid="{00000000-0006-0000-0000-00000B00000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5" authorId="0" shapeId="0" xr:uid="{00000000-0006-0000-0100-00000100000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Q17" authorId="0" shapeId="0" xr:uid="{00000000-0006-0000-0200-00000100000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xr:uid="{00000000-0006-0000-0200-00000200000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xr:uid="{00000000-0006-0000-0200-00000300000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xr:uid="{00000000-0006-0000-0200-00000400000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K8" authorId="0" shapeId="0" xr:uid="{00000000-0006-0000-0300-00000100000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xr:uid="{00000000-0006-0000-0300-00000200000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xr:uid="{00000000-0006-0000-0300-00000300000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PC_8</author>
  </authors>
  <commentList>
    <comment ref="A8" authorId="0" shapeId="0" xr:uid="{00000000-0006-0000-0500-00000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8" authorId="0" shapeId="0" xr:uid="{00000000-0006-0000-0500-00000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8" authorId="0" shapeId="0" xr:uid="{00000000-0006-0000-0500-00000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8" authorId="0" shapeId="0" xr:uid="{00000000-0006-0000-0500-00000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8" authorId="0" shapeId="0" xr:uid="{00000000-0006-0000-0500-00000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8" authorId="0" shapeId="0" xr:uid="{00000000-0006-0000-0500-00000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8" authorId="0" shapeId="0" xr:uid="{00000000-0006-0000-0500-00000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8" authorId="0" shapeId="0" xr:uid="{00000000-0006-0000-0500-00000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8" authorId="0" shapeId="0" xr:uid="{00000000-0006-0000-0500-00000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8" authorId="0" shapeId="0" xr:uid="{00000000-0006-0000-0500-00000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9" authorId="0" shapeId="0" xr:uid="{00000000-0006-0000-0500-00000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9" authorId="0" shapeId="0" xr:uid="{00000000-0006-0000-0500-00000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9" authorId="0" shapeId="0" xr:uid="{00000000-0006-0000-0500-00000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9" authorId="0" shapeId="0" xr:uid="{00000000-0006-0000-0500-00000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9" authorId="0" shapeId="0" xr:uid="{00000000-0006-0000-0500-00000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9" authorId="0" shapeId="0" xr:uid="{00000000-0006-0000-0500-00001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9" authorId="0" shapeId="0" xr:uid="{00000000-0006-0000-0500-00001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9" authorId="0" shapeId="0" xr:uid="{00000000-0006-0000-0500-00001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9" authorId="0" shapeId="0" xr:uid="{00000000-0006-0000-0500-00001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9" authorId="0" shapeId="0" xr:uid="{00000000-0006-0000-0500-00001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6" authorId="0" shapeId="0" xr:uid="{00000000-0006-0000-0500-00001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6" authorId="0" shapeId="0" xr:uid="{00000000-0006-0000-0500-00001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6" authorId="0" shapeId="0" xr:uid="{00000000-0006-0000-0500-00001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6" authorId="0" shapeId="0" xr:uid="{00000000-0006-0000-0500-00001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6" authorId="0" shapeId="0" xr:uid="{00000000-0006-0000-0500-00001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6" authorId="0" shapeId="0" xr:uid="{00000000-0006-0000-0500-00001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6" authorId="0" shapeId="0" xr:uid="{00000000-0006-0000-0500-00001B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6" authorId="0" shapeId="0" xr:uid="{00000000-0006-0000-0500-00001C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16" authorId="0" shapeId="0" xr:uid="{00000000-0006-0000-0500-00001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16" authorId="0" shapeId="0" xr:uid="{00000000-0006-0000-0500-00001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7" authorId="0" shapeId="0" xr:uid="{00000000-0006-0000-0500-00001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7" authorId="0" shapeId="0" xr:uid="{00000000-0006-0000-0500-00002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7" authorId="0" shapeId="0" xr:uid="{00000000-0006-0000-0500-00002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7" authorId="0" shapeId="0" xr:uid="{00000000-0006-0000-0500-00002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7" authorId="0" shapeId="0" xr:uid="{00000000-0006-0000-0500-00002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7" authorId="0" shapeId="0" xr:uid="{00000000-0006-0000-0500-00002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7" authorId="0" shapeId="0" xr:uid="{00000000-0006-0000-0500-000025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7" authorId="0" shapeId="0" xr:uid="{00000000-0006-0000-0500-000026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17" authorId="0" shapeId="0" xr:uid="{00000000-0006-0000-0500-00002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17" authorId="0" shapeId="0" xr:uid="{00000000-0006-0000-0500-00002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4" authorId="0" shapeId="0" xr:uid="{00000000-0006-0000-0500-00002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4" authorId="0" shapeId="0" xr:uid="{00000000-0006-0000-0500-00002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4" authorId="0" shapeId="0" xr:uid="{00000000-0006-0000-0500-00002B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4" authorId="0" shapeId="0" xr:uid="{00000000-0006-0000-0500-00002C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4" authorId="0" shapeId="0" xr:uid="{00000000-0006-0000-0500-00002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4" authorId="0" shapeId="0" xr:uid="{00000000-0006-0000-0500-00002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4" authorId="0" shapeId="0" xr:uid="{00000000-0006-0000-0500-00002F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4" authorId="0" shapeId="0" xr:uid="{00000000-0006-0000-0500-000030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24" authorId="0" shapeId="0" xr:uid="{00000000-0006-0000-0500-00003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24" authorId="0" shapeId="0" xr:uid="{00000000-0006-0000-0500-00003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5" authorId="0" shapeId="0" xr:uid="{00000000-0006-0000-0500-00003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5" authorId="0" shapeId="0" xr:uid="{00000000-0006-0000-0500-00003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5" authorId="0" shapeId="0" xr:uid="{00000000-0006-0000-0500-000035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5" authorId="0" shapeId="0" xr:uid="{00000000-0006-0000-0500-000036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5" authorId="0" shapeId="0" xr:uid="{00000000-0006-0000-0500-00003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5" authorId="0" shapeId="0" xr:uid="{00000000-0006-0000-0500-00003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5" authorId="0" shapeId="0" xr:uid="{00000000-0006-0000-0500-000039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5" authorId="0" shapeId="0" xr:uid="{00000000-0006-0000-0500-00003A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25" authorId="0" shapeId="0" xr:uid="{00000000-0006-0000-0500-00003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25" authorId="0" shapeId="0" xr:uid="{00000000-0006-0000-0500-00003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2" authorId="0" shapeId="0" xr:uid="{00000000-0006-0000-0500-00003D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2" authorId="0" shapeId="0" xr:uid="{00000000-0006-0000-0500-00003E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2" authorId="0" shapeId="0" xr:uid="{00000000-0006-0000-0500-00003F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2" authorId="0" shapeId="0" xr:uid="{00000000-0006-0000-0500-000040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2" authorId="0" shapeId="0" xr:uid="{00000000-0006-0000-0500-00004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2" authorId="0" shapeId="0" xr:uid="{00000000-0006-0000-0500-00004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2" authorId="0" shapeId="0" xr:uid="{00000000-0006-0000-0500-00004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2" authorId="0" shapeId="0" xr:uid="{00000000-0006-0000-0500-00004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32" authorId="0" shapeId="0" xr:uid="{00000000-0006-0000-0500-00004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32" authorId="0" shapeId="0" xr:uid="{00000000-0006-0000-0500-00004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3" authorId="0" shapeId="0" xr:uid="{00000000-0006-0000-0500-000047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3" authorId="0" shapeId="0" xr:uid="{00000000-0006-0000-0500-000048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3" authorId="0" shapeId="0" xr:uid="{00000000-0006-0000-0500-000049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3" authorId="0" shapeId="0" xr:uid="{00000000-0006-0000-0500-00004A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3" authorId="0" shapeId="0" xr:uid="{00000000-0006-0000-0500-00004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3" authorId="0" shapeId="0" xr:uid="{00000000-0006-0000-0500-00004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3" authorId="0" shapeId="0" xr:uid="{00000000-0006-0000-0500-00004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3" authorId="0" shapeId="0" xr:uid="{00000000-0006-0000-0500-00004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33" authorId="0" shapeId="0" xr:uid="{00000000-0006-0000-0500-00004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33" authorId="0" shapeId="0" xr:uid="{00000000-0006-0000-0500-00005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0" authorId="0" shapeId="0" xr:uid="{00000000-0006-0000-0500-000051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0" authorId="0" shapeId="0" xr:uid="{00000000-0006-0000-0500-000052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0" authorId="0" shapeId="0" xr:uid="{00000000-0006-0000-0500-000053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0" authorId="0" shapeId="0" xr:uid="{00000000-0006-0000-0500-000054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0" authorId="0" shapeId="0" xr:uid="{00000000-0006-0000-0500-000055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0" authorId="0" shapeId="0" xr:uid="{00000000-0006-0000-0500-000056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0" authorId="0" shapeId="0" xr:uid="{00000000-0006-0000-0500-000057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0" authorId="0" shapeId="0" xr:uid="{00000000-0006-0000-0500-000058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40" authorId="0" shapeId="0" xr:uid="{00000000-0006-0000-0500-000059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40" authorId="0" shapeId="0" xr:uid="{00000000-0006-0000-0500-00005A00000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1" authorId="0" shapeId="0" xr:uid="{00000000-0006-0000-0500-00005B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1" authorId="0" shapeId="0" xr:uid="{00000000-0006-0000-0500-00005C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1" authorId="0" shapeId="0" xr:uid="{00000000-0006-0000-0500-00005D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1" authorId="0" shapeId="0" xr:uid="{00000000-0006-0000-0500-00005E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1" authorId="0" shapeId="0" xr:uid="{00000000-0006-0000-0500-00005F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1" authorId="0" shapeId="0" xr:uid="{00000000-0006-0000-0500-000060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1" authorId="0" shapeId="0" xr:uid="{00000000-0006-0000-0500-000061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1" authorId="0" shapeId="0" xr:uid="{00000000-0006-0000-0500-000062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41" authorId="0" shapeId="0" xr:uid="{00000000-0006-0000-0500-000063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41" authorId="0" shapeId="0" xr:uid="{00000000-0006-0000-0500-00006400000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<sst xmlns="http://schemas.openxmlformats.org/spreadsheetml/2006/main" count="6627" uniqueCount="1309">
  <si>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</si>
  <si>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</si>
  <si>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</si>
  <si>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</si>
  <si>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</si>
  <si>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</si>
  <si>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</si>
  <si>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</si>
  <si>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</si>
  <si>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</si>
  <si>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</si>
  <si>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</si>
  <si>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</si>
  <si>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</si>
  <si>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</si>
  <si>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</si>
  <si>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</si>
  <si>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</si>
  <si>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</si>
  <si>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</si>
  <si>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</si>
  <si>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</si>
  <si>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</si>
  <si>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</si>
  <si>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</si>
  <si>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</si>
  <si>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</si>
  <si>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</si>
  <si>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</si>
  <si>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</si>
  <si>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</si>
  <si>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</si>
  <si>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</si>
  <si>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</si>
  <si>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</si>
  <si>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</si>
  <si>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</si>
  <si>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</si>
  <si>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</si>
  <si>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</si>
  <si>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</si>
  <si>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</si>
  <si>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</si>
  <si>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</si>
  <si>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</si>
  <si>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</si>
  <si>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</si>
  <si>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</si>
  <si>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</si>
  <si>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</si>
  <si>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</si>
  <si>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</si>
  <si>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</si>
  <si>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</si>
  <si>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</si>
  <si>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</si>
  <si>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</si>
  <si>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</si>
  <si>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</si>
  <si>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</si>
  <si>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</si>
  <si>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</si>
  <si>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</si>
  <si>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</si>
  <si>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</si>
  <si>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</si>
  <si>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</si>
  <si>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</si>
  <si>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</si>
  <si>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</si>
  <si>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</si>
  <si>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</si>
  <si>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</si>
  <si>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</si>
  <si>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</si>
  <si>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</si>
  <si>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</si>
  <si>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</si>
  <si>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</si>
  <si>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</si>
  <si>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</si>
  <si>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</si>
  <si>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</si>
  <si>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</si>
  <si>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</si>
  <si>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</si>
  <si>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</si>
  <si>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</si>
  <si>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</si>
  <si>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</si>
  <si>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</si>
  <si>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</si>
  <si>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</si>
  <si>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</si>
  <si>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</si>
  <si>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</si>
  <si>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</si>
  <si>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</si>
  <si>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</si>
  <si>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</si>
  <si>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</si>
  <si>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</si>
  <si>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</si>
  <si>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</si>
  <si>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</si>
  <si>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</si>
  <si>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</si>
  <si>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</si>
  <si>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</si>
  <si>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</si>
  <si>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</si>
  <si>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</si>
  <si>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</si>
  <si>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</si>
  <si>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</si>
  <si>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</si>
  <si>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</si>
  <si>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</si>
  <si>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</si>
  <si>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</si>
  <si>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</si>
  <si>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</si>
  <si>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</si>
  <si>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</si>
  <si>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</si>
  <si>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</si>
  <si>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</si>
  <si>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</si>
  <si>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</si>
  <si>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</si>
  <si>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</si>
  <si>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</si>
  <si>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</si>
  <si>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</si>
  <si>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</si>
  <si>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</si>
  <si>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</si>
  <si>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</si>
  <si>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</si>
  <si>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</si>
  <si>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</si>
  <si>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</si>
  <si>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</si>
  <si>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</si>
  <si>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</si>
  <si>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</si>
  <si>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</si>
  <si>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</si>
  <si>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</si>
  <si>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</si>
  <si>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</si>
  <si>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</si>
  <si>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</si>
  <si>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</si>
  <si>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</si>
  <si>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</si>
  <si>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</si>
  <si>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</si>
  <si>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</si>
  <si>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</si>
  <si>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</si>
  <si>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</si>
  <si>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</si>
  <si>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</si>
  <si>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</si>
  <si>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</si>
  <si>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</si>
  <si>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</si>
  <si>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</si>
  <si>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</si>
  <si>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</si>
  <si>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</si>
  <si>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</si>
  <si>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</si>
  <si>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</si>
  <si>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</si>
  <si>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</si>
  <si>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</si>
  <si>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</si>
  <si>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</si>
  <si>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</si>
  <si>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</si>
  <si>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</si>
  <si>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</si>
  <si>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</si>
  <si>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</si>
  <si>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</si>
  <si>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</si>
  <si>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</si>
  <si>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</si>
  <si>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</si>
  <si>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</si>
  <si>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</si>
  <si>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</si>
  <si>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</si>
  <si>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</si>
  <si>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</si>
  <si>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</si>
  <si>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</si>
  <si>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</si>
  <si>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</si>
  <si>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</si>
  <si>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</si>
  <si>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</si>
  <si>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</si>
  <si>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</si>
  <si>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</si>
  <si>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</si>
  <si>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</si>
  <si>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</si>
  <si>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</si>
  <si>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</si>
  <si>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</si>
  <si>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</si>
  <si>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</si>
  <si>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</si>
  <si>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</si>
  <si>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</si>
  <si>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</si>
  <si>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</si>
  <si>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</si>
  <si>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</si>
  <si>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</si>
  <si>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</si>
  <si>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</si>
  <si>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</si>
  <si>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</si>
  <si>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</si>
  <si>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</si>
  <si>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</si>
  <si>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</si>
  <si>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</si>
  <si>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</si>
  <si>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</si>
  <si>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</si>
  <si>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</si>
  <si>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</si>
  <si>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</si>
  <si>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</si>
  <si>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</si>
  <si>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</si>
  <si>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</si>
  <si>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</si>
  <si>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</si>
  <si>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</si>
  <si>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</si>
  <si>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</si>
  <si>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</si>
  <si>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</si>
  <si>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</si>
  <si>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</si>
  <si>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</si>
  <si>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</si>
  <si>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</si>
  <si>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</si>
  <si>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</si>
  <si>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</si>
  <si>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</si>
  <si>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</si>
  <si>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</si>
  <si>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</si>
  <si>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</si>
  <si>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</si>
  <si>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</si>
  <si>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</si>
  <si>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</si>
  <si>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</si>
  <si>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</si>
  <si>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</si>
  <si>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</si>
  <si>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</si>
  <si>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</si>
  <si>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</si>
  <si>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</si>
  <si>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</si>
  <si>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</si>
  <si>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</si>
  <si>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</si>
  <si>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</si>
  <si>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</si>
  <si>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</si>
  <si>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</si>
  <si>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</si>
  <si>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</si>
  <si>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</si>
  <si>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</si>
  <si>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</si>
  <si>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</si>
  <si>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</si>
  <si>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</si>
  <si>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</si>
  <si>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</si>
  <si>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</si>
  <si>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</si>
  <si>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</si>
  <si>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</si>
  <si>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</si>
  <si>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</si>
  <si>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</si>
  <si>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</si>
  <si>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</si>
  <si>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</si>
  <si>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</si>
  <si>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</si>
  <si>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</si>
  <si>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</si>
  <si>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</si>
  <si>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</si>
  <si>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</si>
  <si>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</si>
  <si>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</si>
  <si>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</si>
  <si>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</si>
  <si>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</si>
  <si>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</si>
  <si>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</si>
  <si>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</si>
  <si>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</si>
  <si>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</si>
  <si>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</si>
  <si>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</si>
  <si>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</si>
  <si>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</si>
  <si>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</si>
  <si>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</si>
  <si>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</si>
  <si>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</si>
  <si>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</si>
  <si>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</si>
  <si>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</si>
  <si>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</si>
  <si>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</si>
  <si>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</si>
  <si>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</si>
  <si>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</si>
  <si>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</si>
  <si>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</si>
  <si>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</si>
  <si>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</si>
  <si>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</si>
  <si>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</si>
  <si>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</si>
  <si>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</si>
  <si>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</si>
  <si>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</si>
  <si>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</si>
  <si>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</si>
  <si>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</si>
  <si>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</si>
  <si>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</si>
  <si>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</si>
  <si>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</si>
  <si>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</si>
  <si>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</si>
  <si>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</si>
  <si>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</si>
  <si>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</si>
  <si>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</si>
  <si>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</si>
  <si>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</si>
  <si>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</si>
  <si>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</si>
  <si>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</si>
  <si>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</si>
  <si>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</si>
  <si>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</si>
  <si>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</si>
  <si>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</si>
  <si>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</si>
  <si>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</si>
  <si>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</si>
  <si>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</si>
  <si>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</si>
  <si>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</si>
  <si>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</si>
  <si>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</si>
  <si>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</si>
  <si>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</si>
  <si>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</si>
  <si>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</si>
  <si>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</si>
  <si>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</si>
  <si>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</si>
  <si>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</si>
  <si>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</si>
  <si>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</si>
  <si>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</si>
  <si>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</si>
  <si>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</si>
  <si>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</si>
  <si>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</si>
  <si>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</si>
  <si>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</si>
  <si>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r>
      <t xml:space="preserve">VII. TRATAMIENTO/MEDIDAS DE RESPUESTA DE LAS </t>
    </r>
    <r>
      <rPr>
        <b/>
        <sz val="11"/>
        <color rgb="FFC00000"/>
        <rFont val="Calibri"/>
        <family val="2"/>
        <scheme val="minor"/>
      </rPr>
      <t>OPORTUNIDADES</t>
    </r>
    <r>
      <rPr>
        <b/>
        <sz val="11"/>
        <rFont val="Calibri"/>
        <family val="2"/>
        <scheme val="minor"/>
      </rPr>
      <t xml:space="preserve">
</t>
    </r>
    <r>
      <rPr>
        <sz val="11"/>
        <rFont val="Calibri"/>
        <family val="2"/>
        <scheme val="minor"/>
      </rPr>
      <t>(Es la respuesta establecida para incremetar las oportunidades identificadas)</t>
    </r>
  </si>
  <si>
    <r>
      <rPr>
        <b/>
        <sz val="11"/>
        <rFont val="Calibri"/>
        <family val="2"/>
        <scheme val="minor"/>
      </rPr>
      <t>VI. TRATAMIENTO MEDIDA DE RESPUESTA DEL</t>
    </r>
    <r>
      <rPr>
        <b/>
        <sz val="11"/>
        <color rgb="FFC00000"/>
        <rFont val="Calibri"/>
        <family val="2"/>
        <scheme val="minor"/>
      </rPr>
      <t xml:space="preserve">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</si>
  <si>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t>x</t>
  </si>
  <si>
    <t>Reporte inoportuno de información por parte de las dependecias</t>
  </si>
  <si>
    <t>Cese de actividades por fuerza mayor</t>
  </si>
  <si>
    <t>Apertura de proceso sancionatorios.</t>
  </si>
  <si>
    <t xml:space="preserve">Enviar comunicaciones a las dependencias recordando la fecha de entrega de la información </t>
  </si>
  <si>
    <t>Gestionar ante el organismo de control nuevo fecha para la entrega de la información</t>
  </si>
  <si>
    <t>Rector</t>
  </si>
  <si>
    <t>Según programación del ente de control</t>
  </si>
  <si>
    <t>Según situación presentada</t>
  </si>
  <si>
    <t>Correos electronicos</t>
  </si>
  <si>
    <t>Oficios</t>
  </si>
  <si>
    <t xml:space="preserve">Inexistencia de Notificaciones  por parte de los entes de control relacionada con el incumplimiento en la entrega de informes </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</si>
  <si>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</si>
  <si>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</si>
  <si>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</si>
  <si>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</si>
  <si>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</si>
  <si>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</si>
  <si>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</si>
  <si>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</si>
  <si>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</si>
  <si>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</si>
  <si>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</si>
  <si>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</si>
  <si>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</si>
  <si>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RIESGO / OPORTUNIDAD N° 24</t>
  </si>
  <si>
    <t>RIESGO / OPORTUNIDAD N° 25</t>
  </si>
  <si>
    <t>Intereses personales</t>
  </si>
  <si>
    <t>Intereses económicos</t>
  </si>
  <si>
    <t xml:space="preserve">Sanciones disciplinarias, penales y fiscales.
</t>
  </si>
  <si>
    <t>Aplicación de Estatuto de Contratación</t>
  </si>
  <si>
    <t>Aplicación del Código de Etica</t>
  </si>
  <si>
    <t>Expedientes contractuales</t>
  </si>
  <si>
    <t xml:space="preserve">Inicio de procesos de investigación disciplinarios </t>
  </si>
  <si>
    <t>Sentencia absolutoria</t>
  </si>
  <si>
    <t>Permanente</t>
  </si>
  <si>
    <t>RIESGO / OPORTUNIDAD N° 26</t>
  </si>
  <si>
    <t>RIESGO / OPORTUNIDAD N° 27</t>
  </si>
  <si>
    <t>RIESGO / OPORTUNIDAD N° 28</t>
  </si>
  <si>
    <t>RIESGO / OPORTUNIDAD N° 29</t>
  </si>
  <si>
    <t>RIESGO / OPORTUNIDAD N° 30</t>
  </si>
  <si>
    <t>RIESGO / OPORTUNIDAD N° 31</t>
  </si>
  <si>
    <t>RIESGO / OPORTUNIDAD N° 32</t>
  </si>
  <si>
    <r>
      <t xml:space="preserve">Interes indebido en la celebración de contratos. </t>
    </r>
    <r>
      <rPr>
        <b/>
        <sz val="10"/>
        <color theme="1"/>
        <rFont val="Arial Narrow"/>
        <family val="2"/>
      </rPr>
      <t>(Gestión de Alta Dirección)</t>
    </r>
  </si>
  <si>
    <r>
      <t xml:space="preserve">Incumplimiento en la entrega de Informes a Organismos de Control. </t>
    </r>
    <r>
      <rPr>
        <b/>
        <sz val="10"/>
        <color theme="1"/>
        <rFont val="Arial Narrow"/>
        <family val="2"/>
      </rPr>
      <t>(Gestión de Alta Dirección)</t>
    </r>
    <r>
      <rPr>
        <sz val="10"/>
        <color theme="1"/>
        <rFont val="Arial Narrow"/>
        <family val="2"/>
      </rPr>
      <t xml:space="preserve"> </t>
    </r>
  </si>
  <si>
    <t>Interes indebido en la celebración de contratos. (Gestión de Alta Dirección)</t>
  </si>
  <si>
    <r>
      <t xml:space="preserve">Uso indebido de Recursos Públicos. </t>
    </r>
    <r>
      <rPr>
        <b/>
        <sz val="10"/>
        <color theme="1"/>
        <rFont val="Arial Narrow"/>
        <family val="2"/>
      </rPr>
      <t>(Gestión de Alta Dirección)</t>
    </r>
  </si>
  <si>
    <t>Concentración de funciones en un mismo servidor</t>
  </si>
  <si>
    <t>Desconocimiento de Normas sobre manejo de recursos públicos</t>
  </si>
  <si>
    <t>1. Detrimento del patrimonio público
2. Sanciones disciplinarias, penales y fiscales.
3. Afectación de la imagen institucional.</t>
  </si>
  <si>
    <t>Presentacion de informes de uso de recursos ante Consejo Superior</t>
  </si>
  <si>
    <t>Aplicación de Codigo de Etica</t>
  </si>
  <si>
    <t>Actualización de Normograma del Proceso</t>
  </si>
  <si>
    <t>Informes de Gestión</t>
  </si>
  <si>
    <t>Normograma Actualizado</t>
  </si>
  <si>
    <t>Mensual</t>
  </si>
  <si>
    <t>RIESGO / OPORTUNIDAD N° 33</t>
  </si>
  <si>
    <t>RIESGO / OPORTUNIDAD N° 34</t>
  </si>
  <si>
    <t>RIESGO / OPORTUNIDAD N° 35</t>
  </si>
  <si>
    <t>RIESGO / OPORTUNIDAD N° 36</t>
  </si>
  <si>
    <t>RIESGO / OPORTUNIDAD N° 37</t>
  </si>
  <si>
    <t>RIESGO / OPORTUNIDAD N° 38</t>
  </si>
  <si>
    <t>RIESGO / OPORTUNIDAD N° 39</t>
  </si>
  <si>
    <t>Uso indebido de Recursos Públicos. (Gestión de Alta Dirección)</t>
  </si>
  <si>
    <t>Cambios de la planta de personal sin conocimiento del SGC</t>
  </si>
  <si>
    <t>No implementación de Planes de Mejora producto de Auditorias  de Calidad</t>
  </si>
  <si>
    <t xml:space="preserve">No está habilitado el software del Sistema de Gestión de Calidad donde se cargan los documentos aprobados para que estén disponibles </t>
  </si>
  <si>
    <t>1. Incumplimiento de requisitos de la norma
2. No renovación de certificación</t>
  </si>
  <si>
    <t>Realización de inducciones y reinducciones sobre el SGC</t>
  </si>
  <si>
    <t>Realizar seguimiento al cumplimiento de las acciones de mejora propuestas por las dependencias auditadas para subsanar los hallazgos de auditoría</t>
  </si>
  <si>
    <t>Gestionar la renovación del contrato de hosting del software del SGC con la División de Cómputo y la Oficina Jurica</t>
  </si>
  <si>
    <t>Prtofesional Universitario</t>
  </si>
  <si>
    <t>Jefe Oficina de Planeación
Profesional Universitario</t>
  </si>
  <si>
    <t>Registro de Inducción y Reinducciones (FOR-GC-049, FOR-GC-018)</t>
  </si>
  <si>
    <t>Correos electrónicos
Registros de Solicitud de Corrección, Acción Correctiva y/o Preventiva (FOR-GC-001)</t>
  </si>
  <si>
    <t>Registros de Solicitud de Corrección, Acción Correctiva y/o Preventiva (FOR-GC-001)
Capturas de pantalla reuniones virtuales</t>
  </si>
  <si>
    <t>SGC certificado</t>
  </si>
  <si>
    <t xml:space="preserve">Bajo registro institucional de  rendimiento academico   </t>
  </si>
  <si>
    <t xml:space="preserve">Falta de articulacion entre la educacion superior y la educacion media. </t>
  </si>
  <si>
    <t xml:space="preserve">Disminuciòn de la cobertura.                Menos porcentaje de estudiantes graduados.             Disminucion de los recursos propios. </t>
  </si>
  <si>
    <t>Induccion profesonal.
Evaluar los incentivos e implementacion de aquellos regulados.
Jornada de induccion.  Cátedra de Vida Universitaria / dirigida a orientar la vida estudiantil y a generar el sentido de pertenencia</t>
  </si>
  <si>
    <t>Capacitación para el manejo de TIC'S</t>
  </si>
  <si>
    <t>Seguimiento a los estudiantes con bajo rendimiento academico.</t>
  </si>
  <si>
    <t xml:space="preserve">Vicerrector Academico,                  Jefes de departamento,                                         Jefe Division Biernestar  Social Universitario, Consejos de Facultad. </t>
  </si>
  <si>
    <t>Vicerrector Academico,                  Oficina de Sistemas
Oficina de RRHH</t>
  </si>
  <si>
    <t>Vicerrector Academic                 Jefe Division de Bienestar Social</t>
  </si>
  <si>
    <t>permanente</t>
  </si>
  <si>
    <t xml:space="preserve">Actas,
Resoluciones, documentos. </t>
  </si>
  <si>
    <t xml:space="preserve">Correo electronico Listado de asistencia </t>
  </si>
  <si>
    <t xml:space="preserve">Informe , Asistencia de los estudiantes , seguimiento a matriculas academicas </t>
  </si>
  <si>
    <t>Indicador de permencia de los programas académicios por encima del 96%</t>
  </si>
  <si>
    <t>Concursos docentes desiertos</t>
  </si>
  <si>
    <t>Incremento en la población estudiantil</t>
  </si>
  <si>
    <t>Los profesores en un área específica no son suficientes.</t>
  </si>
  <si>
    <t>Vinculación de profesores en modalidad ocasional</t>
  </si>
  <si>
    <t>Contratación de profesores cátedra</t>
  </si>
  <si>
    <t>Concursos de méritos docentes</t>
  </si>
  <si>
    <t>Plan de capacitación Docente</t>
  </si>
  <si>
    <t>Vicerrector Academico
Consejo Académico</t>
  </si>
  <si>
    <t>Resoluciones y documentos sobre plan de capacitación y concurso docente</t>
  </si>
  <si>
    <t xml:space="preserve">Rector </t>
  </si>
  <si>
    <t>Vicerector Académico RRHH</t>
  </si>
  <si>
    <t>Lista de asistencia de eventos</t>
  </si>
  <si>
    <r>
      <t xml:space="preserve">Insuficiencia de personal docente calificado para cubrir las diferentes áreas de formación universitaria. </t>
    </r>
    <r>
      <rPr>
        <b/>
        <sz val="10"/>
        <rFont val="Arial Narrow"/>
        <family val="2"/>
      </rPr>
      <t>(Formación - Vicerrectoría Académica)</t>
    </r>
  </si>
  <si>
    <t>Incumplimiento de los compromisos ante el CONACES (Ministerio de Educación) y dificultades para la próxima renovación.
Debilidades para la Acreditción futura del Programa y la Institucional</t>
  </si>
  <si>
    <t>Agilizar el proceso de Concurso Docente para el cumplimiento de este compromiso ante el MEN</t>
  </si>
  <si>
    <t>Garantizar los recursos presupuestales y reorientar recursos de Plazas que por la dinámica de las necesidades del entorno, ya no se requiere de algunas Plazas en otros Departamentos</t>
  </si>
  <si>
    <t>Coordinar, consolidar y preparar a quienes deseen entrar en un Plan adecuado de retiro , para que los espacios de alguna plazas se puedan utilizar</t>
  </si>
  <si>
    <t>Vicerrectoría Administrativa y Académica</t>
  </si>
  <si>
    <t>Enero de 2023</t>
  </si>
  <si>
    <t>Febrero de 2023</t>
  </si>
  <si>
    <t>Recursos Presupuestales Garantizados</t>
  </si>
  <si>
    <t>Consejo de Facultad</t>
  </si>
  <si>
    <t>Diciemebre de 2022</t>
  </si>
  <si>
    <t>Enero del 2023</t>
  </si>
  <si>
    <t>Resolución de Concurso Docente</t>
  </si>
  <si>
    <t>Bienestar Universitario</t>
  </si>
  <si>
    <t>Mediados de 2023</t>
  </si>
  <si>
    <t>Mediados de 2025</t>
  </si>
  <si>
    <t>Espacios de docentes en uso de buen retiro, generan espacios y liberación Presupuestal para nuevos nombramientos</t>
  </si>
  <si>
    <t>Perdida del Registro Calificado del Programa de Contaduría</t>
  </si>
  <si>
    <t>Omision de Actividades o prestación negligente por parte de los Jefes de Departamento</t>
  </si>
  <si>
    <t>Cambios en los Calendarios Académicos</t>
  </si>
  <si>
    <t>Traumatismo en la prestación del servicio</t>
  </si>
  <si>
    <t>Establecer un calendario para la planeación de las actividades académicas por parte de las Facultades, Flexible a cambios en el  Calendario Académico</t>
  </si>
  <si>
    <t>Evitar en lo posible realizar cambios en el Calendario Académico</t>
  </si>
  <si>
    <t>Decanos
Jefes de Departamento</t>
  </si>
  <si>
    <t>Según Calendario</t>
  </si>
  <si>
    <t>Cargas académicas aprobadas
Horarios en plataforma en forma Oportuna</t>
  </si>
  <si>
    <t>Consejos de Facultad y Académicos</t>
  </si>
  <si>
    <t>Resolución de Calendario Académico estable</t>
  </si>
  <si>
    <t xml:space="preserve">Continúa el Incumplimiento en la planeación de las actividades académicas de cada periodo </t>
  </si>
  <si>
    <r>
      <t xml:space="preserve">Renovación del Registro Calificado con compromiso de vinculación de Docentes de Planta. </t>
    </r>
    <r>
      <rPr>
        <b/>
        <sz val="10"/>
        <color theme="1"/>
        <rFont val="Arial Narrow"/>
        <family val="2"/>
      </rPr>
      <t>(Formación - Facultad Ciencias Económicas y Administrativas)</t>
    </r>
  </si>
  <si>
    <r>
      <t xml:space="preserve">Incumplimiento en la planeación de las actividades académicas de cada periodo. </t>
    </r>
    <r>
      <rPr>
        <b/>
        <sz val="10"/>
        <color theme="1"/>
        <rFont val="Arial Narrow"/>
        <family val="2"/>
      </rPr>
      <t>(Formación - Facultad Ciencias Económicas y Administrativas)</t>
    </r>
  </si>
  <si>
    <r>
      <t xml:space="preserve">Prestación inadecuada del servicio. </t>
    </r>
    <r>
      <rPr>
        <b/>
        <sz val="10"/>
        <color theme="1"/>
        <rFont val="Arial Narrow"/>
        <family val="2"/>
      </rPr>
      <t>(Formación - División de Bibliotecas e Información Científica)</t>
    </r>
  </si>
  <si>
    <t>Obsolescencia de los computadores y equipos tecnológicos</t>
  </si>
  <si>
    <t>Se adolece de personal cualificado.</t>
  </si>
  <si>
    <t>Se debe crear Nuevos Procedimientos al interior de la Biblioteca</t>
  </si>
  <si>
    <t>Crear nueva normativa definir nuevas normas técnicas para la presentación de los trabajos de grado.</t>
  </si>
  <si>
    <t>No existe normativa para el desarrollo de colecciones</t>
  </si>
  <si>
    <t>Falta aumentar la adquisición de recursos bibliográficos dado el crecimiento de la población académica.</t>
  </si>
  <si>
    <t>Insuficiencia en la infraestructura de la Biblioteca.</t>
  </si>
  <si>
    <t>Poco aporte en los procesos internos de la biblioteca.</t>
  </si>
  <si>
    <t>Actividades propias de la biblioteca que no están definidas en procedimientos y crean confusiones.</t>
  </si>
  <si>
    <t>Los usuarios algunas veces manifiestan que la biblioteca tiene colecciones que necesitan ser renovadas.</t>
  </si>
  <si>
    <t>Insatisfacción de los usuarios por no contar con material bibliográfico suficiente para sus programas académicos.</t>
  </si>
  <si>
    <t>Espacio insuficiente para atención por demanda de usuarios.</t>
  </si>
  <si>
    <t>Solicitar el suministro de equipos de cómputo.</t>
  </si>
  <si>
    <t>Solicitar la Instalación de nuevos equipos para consultas de catálogo en línea, en las tres sedes de la biblioteca.</t>
  </si>
  <si>
    <t>Solicitar contratación de personal para atención de servicios de la División de Bibliotecas</t>
  </si>
  <si>
    <t>Elaborar nuevos manuales para uso y consulta de los recursos de la Biblioteca</t>
  </si>
  <si>
    <t>Recomendar la actualización de las normas técnicas que deban utilizar los estudiantes de la Universidad de Sucre para la presenteación de sus trabajos de grado.</t>
  </si>
  <si>
    <t>Elaborar propuesta de Política de desarrollo de colecciones para dinamizar los recursos bibliográficos y con ello aumentar la satisfacción del usuario .</t>
  </si>
  <si>
    <t>Recomendar la adquisición de material bibliográfico.</t>
  </si>
  <si>
    <t>Se recomienda ampliación de la infraestructura de la biblioteca.</t>
  </si>
  <si>
    <t>1. Desmotivación por parte de los usuarios en la utilización del servicio.
2. Disminución de consultas por parte de usuarios</t>
  </si>
  <si>
    <t xml:space="preserve">Confusión en la utilización de las normas para la presentación de trabajos de grado.    </t>
  </si>
  <si>
    <t>Director de la División de Bibliotecas</t>
  </si>
  <si>
    <t>Oficio/correo electrónico/Informes</t>
  </si>
  <si>
    <t>*Director de la División de Bibliotecas
*Funcionarios</t>
  </si>
  <si>
    <t>Manuales</t>
  </si>
  <si>
    <t>Propuesta de normas técnicas.</t>
  </si>
  <si>
    <t>Propuesta de Política</t>
  </si>
  <si>
    <t>Oficio/correo electrónico.</t>
  </si>
  <si>
    <t>N° de quejas presentadas sobre la prestación inadecuada del servicio</t>
  </si>
  <si>
    <t xml:space="preserve">Retrasos en el flujo de información por órganos externos a la dependencia </t>
  </si>
  <si>
    <t xml:space="preserve">Número de personas insuficiente </t>
  </si>
  <si>
    <t>Retrasos en la ejecución de actividades, en la entrega de reportes e insumos(información) a órganos internos externo e internos.  Perdida de la Imagen y credibilidad institucional.</t>
  </si>
  <si>
    <t xml:space="preserve">Enero </t>
  </si>
  <si>
    <t>Diciembre</t>
  </si>
  <si>
    <t xml:space="preserve">
Notificaciones a los órganos competentes de al importancia en el cumplimiento de las actividades programadas dentro de los tiempo y criterios establecidos
</t>
  </si>
  <si>
    <t xml:space="preserve">Funcionarios adscritos al Centro de admisiones </t>
  </si>
  <si>
    <t xml:space="preserve">Correos electrónicos enviados a las diferentes dependencias </t>
  </si>
  <si>
    <t>X</t>
  </si>
  <si>
    <t>Falta de xperiencia especifica en el area.</t>
  </si>
  <si>
    <t>Falta de estimulos económicos.</t>
  </si>
  <si>
    <t>Incumplimiento en el indicador de publicaciones anuales de la Universidad.  Afectación de los procesos de Acreditación Institucional y de Programas.</t>
  </si>
  <si>
    <t>Socializar la importancia y beneficios que ofrece la produccion literaria( Libros)para la comunidad universitaria.</t>
  </si>
  <si>
    <t>Capacitaciòn en temas especificos de producciòn literaria.</t>
  </si>
  <si>
    <t>Definir en proximos concursos docentes la experiencia relacionada en aspectos de publicaciones en revistas o producciòn acadèmica, cientìfica o investigativa.</t>
  </si>
  <si>
    <t>Director de la Editorial.</t>
  </si>
  <si>
    <t>Resoluciones
Actas
Documentos</t>
  </si>
  <si>
    <t>Producción y publicación de obras.</t>
  </si>
  <si>
    <t>Desconocimiento de la normativa interna.</t>
  </si>
  <si>
    <t>Desconocimiento de la mision institucional.</t>
  </si>
  <si>
    <t>Desgaste en el estudio y analisis de cada producto sujeto a validacion por parte del comité editorial.</t>
  </si>
  <si>
    <t>Efectividad entre el número de solicitudes presentadas y el número de solicitudes aprobadas. ( Actas).</t>
  </si>
  <si>
    <t>Exponer con claridad lo expuesto en el reglamento interno de la editorial con el fin de definir lineas claras de acceso , caracteristicas, limitaciones y alcances de trabajo y publicacion.</t>
  </si>
  <si>
    <t>Poco presupuesto</t>
  </si>
  <si>
    <t>No estructuración nueva del organigrama</t>
  </si>
  <si>
    <t>Reestructuración area administrativa</t>
  </si>
  <si>
    <t>Correos, contratos</t>
  </si>
  <si>
    <t>Reestructuración del area administrativa de la DIUS</t>
  </si>
  <si>
    <t>No adquisicion de un software para la investigación de la universidad</t>
  </si>
  <si>
    <t>No condensación de toda la información de investigación.</t>
  </si>
  <si>
    <t>Correos, contratos, solicitudes.</t>
  </si>
  <si>
    <t>Software para la investigación de unisucre</t>
  </si>
  <si>
    <t>No adquisición de muebles y equipos de alta tecnología para el funcionamiento de la oficina</t>
  </si>
  <si>
    <t>Retraso en las actividades y/o compromisos</t>
  </si>
  <si>
    <t>Solicitar la adquisición de muebles y equipos de alta tecnología para el funcionamiento de la oficina.</t>
  </si>
  <si>
    <t>Muebles y equipos de alta tecnología para el funcionamiento de la oficina</t>
  </si>
  <si>
    <t>Sistematización inadecuada de la información por parte de las decanaturas, departamentos, centros y divisiones.</t>
  </si>
  <si>
    <t>1. Bajo nivel de operatividad conjunta y relación entre dependencias para la gestión y el desarrollo con efectividad las actividades de extensión y proyección social de la organización.</t>
  </si>
  <si>
    <t>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</si>
  <si>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</si>
  <si>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En articulacion con las oficinas competentes, para el acopio de la informacion .</t>
  </si>
  <si>
    <t>Oficina de extension y proyección social</t>
  </si>
  <si>
    <t xml:space="preserve">Permanente </t>
  </si>
  <si>
    <t>Correos enviados, convocatorias y listados de asistencia y ayudas de memoria</t>
  </si>
  <si>
    <t>Creación e implementación del comité central de extension y proyeccion social.                   Creación de un Sistema de información a implementar</t>
  </si>
  <si>
    <t>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t>
  </si>
  <si>
    <t xml:space="preserve">Desconocimiento de resultados en las fechas planeadas para ello </t>
  </si>
  <si>
    <t xml:space="preserve">Implementación del programa del Campus al Campo, como estrategia para la sistematización de la información de manera adecuada </t>
  </si>
  <si>
    <t>Listado de asistencia y fotografías</t>
  </si>
  <si>
    <t xml:space="preserve">Encuesta de satisfacción.     Resultados esperados desconocidos </t>
  </si>
  <si>
    <t>Semestral</t>
  </si>
  <si>
    <t xml:space="preserve">Oficio de la Oficina Posgrados, Educación Continuada </t>
  </si>
  <si>
    <t>Archivadores inapropiados</t>
  </si>
  <si>
    <t xml:space="preserve">Incumplimiento en las indagaciones e investigaciones  </t>
  </si>
  <si>
    <t>Existecia de copias de expedientes en los archivos. Respaldo informático en las diligencias procesales</t>
  </si>
  <si>
    <t>Directora de la Unidad de Control interno Disciplinario</t>
  </si>
  <si>
    <t>Copias de seguridad de expedientes</t>
  </si>
  <si>
    <t>Material de Promoción y Publicidad del Programa de Economía</t>
  </si>
  <si>
    <t xml:space="preserve">No se completan los 45 cupos ofertados por la universidad para el programa de economía.  </t>
  </si>
  <si>
    <t>Garantizar mayor y eficiente promoción del programa en los cursos de 10 y 11 de las diferentes escuelas del Departamento.</t>
  </si>
  <si>
    <t>Jefe de Departamento de Econoimía</t>
  </si>
  <si>
    <t>Enero  de 2023</t>
  </si>
  <si>
    <t>Brigadas de promocion y publicidad.</t>
  </si>
  <si>
    <t>Desequilibrio Económico de la Facultad y desaparición del Programa de Economía</t>
  </si>
  <si>
    <t xml:space="preserve">Desconocimiento en distribucion y asignacion de presupuesto para inversion en actividades y necesidades de la dependencia </t>
  </si>
  <si>
    <t>Poca autonomia para la ejecucion del plan de accion de la dependencia.
Limitacion en la participacion de eventos externos.
Adquisicion de materiales, implementos e instrumentos.</t>
  </si>
  <si>
    <t xml:space="preserve">Solicitar movimientos financieros del presupuesto de bienestar
</t>
  </si>
  <si>
    <t>Alta direccion, bienestar.</t>
  </si>
  <si>
    <t>inicio de semestre</t>
  </si>
  <si>
    <t>finalizacion de semestre</t>
  </si>
  <si>
    <t>movimientos de presupuesto asignado.</t>
  </si>
  <si>
    <t>Verificacion de la inversion del presupuesto de bienestar</t>
  </si>
  <si>
    <r>
      <t xml:space="preserve">Pérdida de los expedientes en original y copia. </t>
    </r>
    <r>
      <rPr>
        <b/>
        <sz val="10"/>
        <color theme="1"/>
        <rFont val="Arial Narrow"/>
        <family val="2"/>
      </rPr>
      <t>(Gestión Disciplinaria)</t>
    </r>
  </si>
  <si>
    <r>
      <t xml:space="preserve">Disminución de demanda por el Programa de Economía. </t>
    </r>
    <r>
      <rPr>
        <b/>
        <sz val="10"/>
        <color theme="1"/>
        <rFont val="Arial Narrow"/>
        <family val="2"/>
      </rPr>
      <t>(Formación - Facultad Ciencias Económicas y Administrativas)</t>
    </r>
  </si>
  <si>
    <r>
      <t xml:space="preserve">Recursos y manejo de presupuesto limitado. </t>
    </r>
    <r>
      <rPr>
        <b/>
        <sz val="10"/>
        <color theme="1"/>
        <rFont val="Arial Narrow"/>
        <family val="2"/>
      </rPr>
      <t>(Gestión de Bienestar)</t>
    </r>
  </si>
  <si>
    <t>Disminución de docentes con experencia académica docente y formación de alto nivel</t>
  </si>
  <si>
    <t>Se necesita incluir un recurso para el acompañamiento de la implementación de la nueva politica  curricular</t>
  </si>
  <si>
    <t>Falta de difusión y promoción de la oferta del programa académico</t>
  </si>
  <si>
    <t>Existencia de universidades con una oferta académica de mayor nivel</t>
  </si>
  <si>
    <t>*Disminución constante de usuarios inscritos en cada semestre
*Afectación de los requisitos necesarios para mantener la Acreditación Institucional</t>
  </si>
  <si>
    <t>Solicitar apertura de concursos docentes</t>
  </si>
  <si>
    <t>Gestionar la designación de un recurso docente para apoyar la gestión curricular</t>
  </si>
  <si>
    <t>Analizar a nivel del Consejo de Facultad la necesidad de la difusión del programa académlico</t>
  </si>
  <si>
    <t>Gestionar la mejora de la infraestructura y medios educativos del programa</t>
  </si>
  <si>
    <t xml:space="preserve">*Consejos de Facultad </t>
  </si>
  <si>
    <t>Decano</t>
  </si>
  <si>
    <t>*Decano
*Jefe Departamento</t>
  </si>
  <si>
    <t>Permanencia y vigencia del Programa
No de inscritos
No de matricuados
Graduados por cohorte</t>
  </si>
  <si>
    <r>
      <t xml:space="preserve">Pérdida de la pertinencia del  programa académico. </t>
    </r>
    <r>
      <rPr>
        <b/>
        <sz val="10"/>
        <color theme="1"/>
        <rFont val="Arial Narrow"/>
        <family val="2"/>
      </rPr>
      <t>(Formación - Facultad Ciencias Agropecuarias)</t>
    </r>
  </si>
  <si>
    <r>
      <t xml:space="preserve">Vencimiento de los registors de l ISBN </t>
    </r>
    <r>
      <rPr>
        <b/>
        <sz val="10"/>
        <color theme="1"/>
        <rFont val="Arial Narrow"/>
        <family val="2"/>
      </rPr>
      <t>(Formación - Editorial)</t>
    </r>
  </si>
  <si>
    <t>Desconocimiento de manuales, procedimientos, guias., instructivos, etc.</t>
  </si>
  <si>
    <t>Multas y/o sanciones de tipo legal y administrativo.</t>
  </si>
  <si>
    <t>Desarrollar competencias y permanente actualizacion en el manejo de leyes, normas, decretos y demas disposicioones que en materia de derechos de autor y propiedad intelectual se esten dando en el ambito colombiano.</t>
  </si>
  <si>
    <t>Fecha de publicacion de los productos.</t>
  </si>
  <si>
    <t>Publicaciones realizadas. Y verificadas en la pagina web de la Cámara Colombiana del libro.</t>
  </si>
  <si>
    <t>Certificado de deposito legal de la Biblioteca Nacional de Colombia.</t>
  </si>
  <si>
    <t>Certificados de depósito legal emanado por la Biblioteca Nacional de Colombia.</t>
  </si>
  <si>
    <r>
      <t xml:space="preserve">Incumplimiento con el deposito legal. </t>
    </r>
    <r>
      <rPr>
        <b/>
        <sz val="10"/>
        <color theme="1"/>
        <rFont val="Arial Narrow"/>
        <family val="2"/>
      </rPr>
      <t>(Formación - Editorial)</t>
    </r>
  </si>
  <si>
    <t>Desacelareción y desmotivación en los docentes para la publicación de sus obras.</t>
  </si>
  <si>
    <t>Optimizar el conocimiento y manejo de cada etapa del proceso editorial con el fin de tener un manejo integral en aras del mejoramiento continuo en la trazabilidad del proceso.</t>
  </si>
  <si>
    <t>Actas de cumplimiento en cada etapa del proceso.</t>
  </si>
  <si>
    <t>Monitoreo en cada proceso y optimizacion en la trazabilidad del proceso conforme al tiempo de cada etapa.</t>
  </si>
  <si>
    <r>
      <t xml:space="preserve">Demoras en los tiempos de respuesta por parte de la Editorial de cada etapa del proceso de publicaciòn a los autores de obras. </t>
    </r>
    <r>
      <rPr>
        <b/>
        <sz val="10"/>
        <color theme="1"/>
        <rFont val="Arial Narrow"/>
        <family val="2"/>
      </rPr>
      <t>(Formación - Editorial)</t>
    </r>
  </si>
  <si>
    <t>Falta de seguridad en las plataformas digitales de la universidad.</t>
  </si>
  <si>
    <t xml:space="preserve">Pérdida de la Imagen de la Universidad a Nivel Nacional y en el entorno Regional </t>
  </si>
  <si>
    <t>Actualización de los Sofware Académicos a las Nuevas Necesidades del sistema de notas y evaluación digital</t>
  </si>
  <si>
    <t>Decano y 
División de Sistemas</t>
  </si>
  <si>
    <t>01 de Diciembre del 2022</t>
  </si>
  <si>
    <t>29 de febrero del 2023</t>
  </si>
  <si>
    <t>Comunicación a División de Sistemas y Software actualizado</t>
  </si>
  <si>
    <t xml:space="preserve">Seguridad informatica </t>
  </si>
  <si>
    <r>
      <t xml:space="preserve">Casos de fraude por parte de estudiantes  de la facultad desde las plataformas digitales de la universidad. </t>
    </r>
    <r>
      <rPr>
        <b/>
        <sz val="10"/>
        <color theme="1"/>
        <rFont val="Arial Narrow"/>
        <family val="2"/>
      </rPr>
      <t>(formación - Facultad de Ciencias Económicas y Administrativas)</t>
    </r>
  </si>
  <si>
    <t>Insuficiencia en los equipos tecnológicos para digitalizar la información</t>
  </si>
  <si>
    <t>Deficiencia en las condiciones requeridas para la conservación física y buen estado de los documento (Especio físico, temperatura, ambiente, etc.)</t>
  </si>
  <si>
    <t>Pérdida del archivo físico e histórico de la institución</t>
  </si>
  <si>
    <t>Gestionar los recursos humanos y tecnológicos para iniciar el proceso de digitalización de los archivos físicos</t>
  </si>
  <si>
    <t>Secretaría General- Equipo de colaboradores</t>
  </si>
  <si>
    <t xml:space="preserve">Implementación de la digitalización de documentos para su conservación histórica </t>
  </si>
  <si>
    <t xml:space="preserve">No se cuenta con herramienta tecnologica para segumiento integral a los estudiantes </t>
  </si>
  <si>
    <t>Desarticulacion con algunos programa académicos</t>
  </si>
  <si>
    <t>Seguimiento segun casos identificados en riesgo de desercion.</t>
  </si>
  <si>
    <t>Vcerretorias, Planeacion, Bienestar</t>
  </si>
  <si>
    <t>Inicio de semestre</t>
  </si>
  <si>
    <t>Registros de seguimiento y atencion  desde Bienestar</t>
  </si>
  <si>
    <t>Evitar el bajo rendimiento académico y evitar la desercion estudiantil</t>
  </si>
  <si>
    <r>
      <t xml:space="preserve">Seguimiento sistematizado para identificacion de factores de riesgos para la permanencia a los estudiantes. </t>
    </r>
    <r>
      <rPr>
        <b/>
        <sz val="10"/>
        <color theme="1"/>
        <rFont val="Arial Narrow"/>
        <family val="2"/>
      </rPr>
      <t>(Gestión de Bienestar)</t>
    </r>
  </si>
  <si>
    <t>Presiones indebidas</t>
  </si>
  <si>
    <t xml:space="preserve">1. Insatisfacción de la comunidad universitaria
2. Inicios de investigaciones disciplinarias 
</t>
  </si>
  <si>
    <t>Enviar oficios de recomendación sobre criterios para asignación de espacios físicos al funcionario responsable</t>
  </si>
  <si>
    <t xml:space="preserve">Jefe Oficina de Planeación </t>
  </si>
  <si>
    <t>Oficio</t>
  </si>
  <si>
    <t>N° de quejas relacionadas con la asignación de los espacios físicos</t>
  </si>
  <si>
    <r>
      <t xml:space="preserve">Tráfico de influencias en asignación de espacios físicos. </t>
    </r>
    <r>
      <rPr>
        <b/>
        <sz val="10"/>
        <rFont val="Arial Narrow"/>
        <family val="2"/>
      </rPr>
      <t>(Planeación Institucional)</t>
    </r>
  </si>
  <si>
    <t>Tráfico de influencias en asignación de espacios físicos. (Planeación Institucional)</t>
  </si>
  <si>
    <t>Intereses personales de los procesos para la realización de las auditorías internas</t>
  </si>
  <si>
    <t>Apatía por parte de los procesos y dependencias hacia el SGC</t>
  </si>
  <si>
    <t>1. Resultados parcializados de auditorías
2. Incumplimiento del procedimiento de auditorías
3. Pérdida de credibilidad del proceso</t>
  </si>
  <si>
    <t>Socializar roles y responsabilidades del Auditor</t>
  </si>
  <si>
    <t>Aplicación de Código de Etica</t>
  </si>
  <si>
    <t>Jefe Oficina de Planeación</t>
  </si>
  <si>
    <t xml:space="preserve">
Correos electrónicos</t>
  </si>
  <si>
    <t>Numero de quejas relacionadas con la objetividad de las auditorías internas de calidad</t>
  </si>
  <si>
    <t>Tráfico de Influencias en la realización de auditorías internas de calidad. (Gestión de Calidad)</t>
  </si>
  <si>
    <t>Interpretaciones a la justa medida de la norma</t>
  </si>
  <si>
    <t>Desconocimiento de la normatividad y los lineamientos aplicados</t>
  </si>
  <si>
    <t>Falta de capacitación de los Jefes de Departamento y comité´s Curriculares y de Autoevaluación</t>
  </si>
  <si>
    <t>Poco avance en la mejora continua de los procesos
Demora en la Obtención de registro calificado y/o la acreditación de alta calidad</t>
  </si>
  <si>
    <t xml:space="preserve">Reivisión a través de diferentes comites </t>
  </si>
  <si>
    <t>Diseño de Plantilla para la "Revisión de
Informes de Autoevaluación"</t>
  </si>
  <si>
    <t>Revisión por parte de la coordinacion de
Autoevaluación antes de radicar la información en la plataforma SACES</t>
  </si>
  <si>
    <t>Jefes de Departamento - Director Oficina de Aseguramiento de la Calidad Académica - Profesionales Universitarios</t>
  </si>
  <si>
    <t xml:space="preserve">Actas de comité </t>
  </si>
  <si>
    <t>Profesionales Universitarios</t>
  </si>
  <si>
    <t>Plantilla de revision de informes</t>
  </si>
  <si>
    <t>Seguimientos- Actas de reunion</t>
  </si>
  <si>
    <t>Informes de autoevlución</t>
  </si>
  <si>
    <t>Informe de autoevaluación no ajustado a la norma. (Aseguramiento de la Calidad Académica)</t>
  </si>
  <si>
    <t>Tráfico de influencia</t>
  </si>
  <si>
    <t>Fraude en plataforma</t>
  </si>
  <si>
    <t>Pérdida de la imagen Insttitucional</t>
  </si>
  <si>
    <t xml:space="preserve">Verificación de la asignación correcta de cupos y puntaje de admitidos por programas </t>
  </si>
  <si>
    <t>Revisión constante de los listados de admitidos y matriculados</t>
  </si>
  <si>
    <t>Vicerrectoría Académica
Admisiones, registro y control académico</t>
  </si>
  <si>
    <t>Según calendario</t>
  </si>
  <si>
    <t>Listado de estudiantes, plataforma SMA</t>
  </si>
  <si>
    <r>
      <t xml:space="preserve">Admisión indebida de estudiantes, manipulacion. </t>
    </r>
    <r>
      <rPr>
        <b/>
        <sz val="10"/>
        <rFont val="Arial Narrow"/>
        <family val="2"/>
      </rPr>
      <t>(Formación - Vicerrectoría Académica)</t>
    </r>
    <r>
      <rPr>
        <sz val="10"/>
        <rFont val="Arial Narrow"/>
        <family val="2"/>
      </rPr>
      <t xml:space="preserve"> </t>
    </r>
  </si>
  <si>
    <t xml:space="preserve">Admisión indebida de estudiantes, manipulacion. (Formación - Vicerrectoría Académica) </t>
  </si>
  <si>
    <t xml:space="preserve">Disponibiliad del personal </t>
  </si>
  <si>
    <t xml:space="preserve">Pérdida de la imagen Insttitucional. Sanciones disciplinarias. </t>
  </si>
  <si>
    <t>Registro interno de las acciones realizadas en la plataforma académica sma por cada usuario adscrito al Centro de Admisiones</t>
  </si>
  <si>
    <t xml:space="preserve">Informes detallados de la situación presentada al líder proceso de formación para la toma de dediciones y su presentación a los órganos correspondientes (consejo académico, jurídica,sistemas) </t>
  </si>
  <si>
    <t xml:space="preserve">Registro de legalización de Matrícula Académica de primer semestre en el formato FOR-FO-054_Registro matricula del aspirante que cumple con los requisitos de admisión. </t>
  </si>
  <si>
    <t>Funcionarios adscritos al Centro de Admisiones</t>
  </si>
  <si>
    <t>*Opción de software implementada para el cálculo automático.
*Listado de admitidos y no admitidos.</t>
  </si>
  <si>
    <t>Funcionarios adscritos al Centro de Admisiones en conjunto con la Centro de Computo</t>
  </si>
  <si>
    <t>*Listado de admitidos y no admitidos.
*Listado de actas de admitidos</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</si>
  <si>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</si>
  <si>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</si>
  <si>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</si>
  <si>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</si>
  <si>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t xml:space="preserve">Numero de hallazgos encontrados de Admisión indebida de estudiantes por parte de las auditorias internas. </t>
  </si>
  <si>
    <r>
      <t xml:space="preserve">Admisión indebida de estudiantes. </t>
    </r>
    <r>
      <rPr>
        <b/>
        <sz val="10"/>
        <color theme="1"/>
        <rFont val="Arial Narrow"/>
        <family val="2"/>
      </rPr>
      <t>(Formación - Centro de Admisiones, Registro y Control Académico)</t>
    </r>
  </si>
  <si>
    <t>Admisión indebida de estudiantes. (Formación - Centro de Admisiones, Registro y Control Académico)</t>
  </si>
  <si>
    <t xml:space="preserve">Sanciones o procesos disciplinarios dada la violación a los actos normativos. 
Perdida de la Imagen y credibilidad institucional. </t>
  </si>
  <si>
    <t xml:space="preserve">Cargue de notas producto de habilitaciones, y/o reporte de notas solo por medio de formatos autorizados y firmados por las partes intervinientes (docentes, jefe de departamento) </t>
  </si>
  <si>
    <t xml:space="preserve">Funcionarios adscritos al Centro de Admisiones con el perfil o responsable de cargar notas en plataforma. </t>
  </si>
  <si>
    <t>Reportes de notas por medio del for-fo-027, autorizado por los responsables (docente, jefe de departamento)</t>
  </si>
  <si>
    <t>Administrador de la plataforma SMA</t>
  </si>
  <si>
    <t xml:space="preserve">Registros en el Modulo de auditoria de notas. </t>
  </si>
  <si>
    <t>Numero de solicitudes de cargue de notas en formato for-fo-027</t>
  </si>
  <si>
    <t>alteración indebida de registro de historias académicas en la plataforma sma. (Formación - Centro de Admisiones, Registro y Control Académico)</t>
  </si>
  <si>
    <t>Amistad o familiaridad entre las partes interesadas</t>
  </si>
  <si>
    <t xml:space="preserve">Intereses particulares </t>
  </si>
  <si>
    <t>Perdida de credibilidad en el proceso</t>
  </si>
  <si>
    <t>Selección de proyectos a través del Comité de Investigación</t>
  </si>
  <si>
    <t xml:space="preserve">Auditorias internas </t>
  </si>
  <si>
    <t>Comité de Investigación</t>
  </si>
  <si>
    <t>Oficina de Control Interno</t>
  </si>
  <si>
    <t>Cuando haya la necesidad</t>
  </si>
  <si>
    <t>Anual</t>
  </si>
  <si>
    <t>Actas</t>
  </si>
  <si>
    <t>Informes de Auditoría</t>
  </si>
  <si>
    <t>Investigaciones disciplinarias relacionadas con el tráfico de influencias en la selección de proyectos de investigación</t>
  </si>
  <si>
    <t>Tráfico de influencias en la selección de proyectos de investigación - convocatorias internas. (Formación - División de Investigación)</t>
  </si>
  <si>
    <t>RIESGO / OPORTUNIDAD N° 40</t>
  </si>
  <si>
    <t>RIESGO / OPORTUNIDAD N° 41</t>
  </si>
  <si>
    <t>RIESGO / OPORTUNIDAD N° 42</t>
  </si>
  <si>
    <t>RIESGO / OPORTUNIDAD N° 43</t>
  </si>
  <si>
    <t>RIESGO / OPORTUNIDAD N° 44</t>
  </si>
  <si>
    <t>RIESGO / OPORTUNIDAD N° 45</t>
  </si>
  <si>
    <t>RIESGO / OPORTUNIDAD N° 46</t>
  </si>
  <si>
    <t>Trámite de influencias, favorecimiento de intereses particulares</t>
  </si>
  <si>
    <t>Sanciones disciplinarios, afectación de la imagen y credibilidad de la información.</t>
  </si>
  <si>
    <t>Revisar minuciosamente  la información a publicar.</t>
  </si>
  <si>
    <t>Información publicada</t>
  </si>
  <si>
    <t>N° de solicitudes de corrección a la información publicada</t>
  </si>
  <si>
    <t>Alteración o parcialización de la información publicada. (Comunicaciones)</t>
  </si>
  <si>
    <t>Que el  interés particular prevalezca sobre el interés general.</t>
  </si>
  <si>
    <t>Omisión del procedimiento por parte de los funcionarios</t>
  </si>
  <si>
    <t>Ausencia de controles.</t>
  </si>
  <si>
    <t>* Faltantes o inconsistencias en la verificación del inventario.
* Investigaciones disciplinarias.
* Detrimento patrimonial
* Exposición del bien para el
hurto
* Imposibilidad de reclamar a la aseguradora por omitir
procedimiento de salida del bien</t>
  </si>
  <si>
    <t>*Diligenciamiento de formato establecido para el
traslado o salida de los bienes</t>
  </si>
  <si>
    <t>*Cumplir con las políticas de administración de
inventarios y bienes muebles e inmuebles de la Institución</t>
  </si>
  <si>
    <t>*Cotejo físico del inventario</t>
  </si>
  <si>
    <t>Director de la División de Servicios y Mantenimiento
 y Asistente Administrativo.</t>
  </si>
  <si>
    <t>Director de la División de Servicios y Mantenimiento   Tecnico administrativo</t>
  </si>
  <si>
    <t>Tecnico administrativo</t>
  </si>
  <si>
    <t xml:space="preserve">*Actas de Inventario
*Formatos diligenciados
</t>
  </si>
  <si>
    <t>Control de salidas de los bienes de la insititucion y evitar el riesgo de corrupcion.</t>
  </si>
  <si>
    <r>
      <t xml:space="preserve">Traslado o salida de bienes de la Institución sin la debida autorización para beneficio propio o un particular. </t>
    </r>
    <r>
      <rPr>
        <b/>
        <sz val="10"/>
        <color theme="1"/>
        <rFont val="Arial Narrow"/>
        <family val="2"/>
      </rPr>
      <t>(Gestión de Bienes y Servicios)</t>
    </r>
  </si>
  <si>
    <t>Traslado o salida de bienes de la Institución sin la debida autorización para beneficio propio o un particular. (Gestión de Bienes y Servicios)</t>
  </si>
  <si>
    <t>Recibir sobornos de parte de los contratistas para cetificar trabajos.</t>
  </si>
  <si>
    <t>*Incumplimiento en la contracion  de las actividades.                      *Inconformidad  en la comunidad universitaria.</t>
  </si>
  <si>
    <t>Supervisar la ejecucion de contratos y que estos cumplan con las actividades contratadas.</t>
  </si>
  <si>
    <t>Director División de Servicio y mantenimiento
Funcionario responsable</t>
  </si>
  <si>
    <t>Infomes de supervision. FOR-AF-38.</t>
  </si>
  <si>
    <t xml:space="preserve">Cumplimiento  de las actividades pactadas en la contratacion. </t>
  </si>
  <si>
    <t>Soborno. (Gestión de Bienes y Servicios)</t>
  </si>
  <si>
    <t>Favorecimiento a terceros</t>
  </si>
  <si>
    <t>afectacion de la imagen institucional</t>
  </si>
  <si>
    <t>Auditoria a procesos Contractuales</t>
  </si>
  <si>
    <t>Jefe Oficina Juridica</t>
  </si>
  <si>
    <t>Profesional Universitario</t>
  </si>
  <si>
    <t>Documental</t>
  </si>
  <si>
    <t>documentacion</t>
  </si>
  <si>
    <t>Cumplimiento del Plan Anticorrupcion</t>
  </si>
  <si>
    <r>
      <t xml:space="preserve">Tráfico de influencias en la contratación. </t>
    </r>
    <r>
      <rPr>
        <b/>
        <sz val="10"/>
        <color theme="1"/>
        <rFont val="Arial Narrow"/>
        <family val="2"/>
      </rPr>
      <t>(Gestión Jurídica)</t>
    </r>
  </si>
  <si>
    <t>Tráfico de influencias en la contratación. (Gestión Jurídica)</t>
  </si>
  <si>
    <t>Verificacion de requisitos Habilitantes</t>
  </si>
  <si>
    <t xml:space="preserve">*Sanciones Disciplinarias, Penales y Fiscales. 
*Perdida de la credibilidad institucional </t>
  </si>
  <si>
    <t xml:space="preserve">Informes  Procuraduría </t>
  </si>
  <si>
    <t>Revisiones periodicas de los procesos</t>
  </si>
  <si>
    <t>Informes, correos electrónicos, oficios</t>
  </si>
  <si>
    <t>Oficios, correos electrónicos</t>
  </si>
  <si>
    <r>
      <t xml:space="preserve">Direccionamiento de un proceso disciplinario a favor de un tercero no obrando en forma objetiva. </t>
    </r>
    <r>
      <rPr>
        <b/>
        <sz val="10"/>
        <color theme="1"/>
        <rFont val="Arial Narrow"/>
        <family val="2"/>
      </rPr>
      <t>(Gestión Disciplinaria)</t>
    </r>
  </si>
  <si>
    <t>Direccionamiento de un proceso disciplinario a favor de un tercero no obrando en forma objetiva. (Gestión Disciplinaria)</t>
  </si>
  <si>
    <t>RIESGO / OPORTUNIDAD N° 47</t>
  </si>
  <si>
    <t>RIESGO / OPORTUNIDAD N° 48</t>
  </si>
  <si>
    <t>RIESGO / OPORTUNIDAD N° 49</t>
  </si>
  <si>
    <t>Accesos no autorizados a la informacion reposada en las base de datos</t>
  </si>
  <si>
    <t>Divulgacion y exposion de la información</t>
  </si>
  <si>
    <t>Manipulacion de la informacion contenida en la base de datos</t>
  </si>
  <si>
    <t xml:space="preserve">
1. Afectacion de la imagen de la institucion y  credibilidad del proceso.                
2. Procesos disciplinarios
sancion diciplinaria a la(s) persona(s) responsables.
</t>
  </si>
  <si>
    <t xml:space="preserve">Entrega de información a través de solicitudes formales </t>
  </si>
  <si>
    <t>Divulgacion de políticas de operación y proceso de tecnología existentes</t>
  </si>
  <si>
    <t>Jefe de Computo y Sistemas</t>
  </si>
  <si>
    <t xml:space="preserve">1,Correos electronicos         2,Oficios.                                                    </t>
  </si>
  <si>
    <t>Numero de hallazgos encontrados de infraccionamiento en la base de datos de la entidad.</t>
  </si>
  <si>
    <t>Anualmente</t>
  </si>
  <si>
    <r>
      <t xml:space="preserve">Manipulación de información de las Bases de Datos de la Entidad. </t>
    </r>
    <r>
      <rPr>
        <b/>
        <sz val="10"/>
        <color theme="1"/>
        <rFont val="Arial Narrow"/>
        <family val="2"/>
      </rPr>
      <t>(Gestión de Tecnología e Informática)</t>
    </r>
    <r>
      <rPr>
        <sz val="10"/>
        <color theme="1"/>
        <rFont val="Arial Narrow"/>
        <family val="2"/>
      </rPr>
      <t xml:space="preserve">
</t>
    </r>
  </si>
  <si>
    <t>Manipulación de información de las Bases de Datos de la Entidad. (Gestión de Tecnología e Informática)</t>
  </si>
  <si>
    <t>Ingreso no autirizado a la infaestrutura del campus</t>
  </si>
  <si>
    <t>Registro desactualizado de soporte de inventarios.</t>
  </si>
  <si>
    <t>1. Perdida en  inventario de los activos.
2. Posibles denuncias
al detrimento Patrimonial
3. Sanciones disciplinarias y fiscales</t>
  </si>
  <si>
    <t>Registro de los resultados del inventario</t>
  </si>
  <si>
    <t>Registro de forma digital en una Base de Datos para el control de Hadware y entrega de equipos.</t>
  </si>
  <si>
    <t>Inventario de la dependencia actualizado.</t>
  </si>
  <si>
    <t>mensualmente</t>
  </si>
  <si>
    <r>
      <t>Hurto de los activos de la División.</t>
    </r>
    <r>
      <rPr>
        <b/>
        <sz val="10"/>
        <color theme="1"/>
        <rFont val="Arial Narrow"/>
        <family val="2"/>
      </rPr>
      <t xml:space="preserve"> (Gestión de Tecnología e Informática)</t>
    </r>
  </si>
  <si>
    <t>Hurto de los activos de la División. (Gestión de Tecnología e Informática)</t>
  </si>
  <si>
    <t>Manipulación o alteración de la lista de los inscritos a los distintos programas de promoción socioeconómica</t>
  </si>
  <si>
    <t>1. Asignacion de beneficios a estudiantes sin cumplir requisitos exigidos.</t>
  </si>
  <si>
    <t>Realizar asignacion de beneficios previa aprobaciòn del comité de bienestar</t>
  </si>
  <si>
    <t>Comité de Bienestar</t>
  </si>
  <si>
    <t>Actas de comité / resoluciones</t>
  </si>
  <si>
    <t>Nº de beneficios asignados</t>
  </si>
  <si>
    <r>
      <t xml:space="preserve">Favorecimiento en la asignacion de plan padrino-matricula, estudios socioeconomicos e incentivos cultura y deporte. </t>
    </r>
    <r>
      <rPr>
        <b/>
        <sz val="10"/>
        <color theme="1"/>
        <rFont val="Arial Narrow"/>
        <family val="2"/>
      </rPr>
      <t>(Gestión de Bienestar)</t>
    </r>
  </si>
  <si>
    <t>Favorecimiento en la asignacion de plan padrino-matricula, estudios socioeconomicos e incentivos cultura y deporte. (Gestión de Bienestar)</t>
  </si>
  <si>
    <t xml:space="preserve">Incumplimiento de los principios constitucionales  de la función administrativa, de las normas internas y de los instrumentos para la actividad de la auditoría interna (Estatuto del Auditor, Código de Etica, Plan anual de auditoría) </t>
  </si>
  <si>
    <t>Pérdida de imagen y credibilidad instititucional. Pérdida de recursos públicos por ocultamiento de situaciones irregulares.                  Sanciones disciplinarias, fiscales y penales.</t>
  </si>
  <si>
    <t>Fomentar la cultura del Control.                 Interiorizar el Código de Integridad, Estatuto de Auditoría Interna y el Código de Etica de la actividad del Auditoría Interna.</t>
  </si>
  <si>
    <t>Jefe y Profesionales Oficina de Control Interno</t>
  </si>
  <si>
    <t>Enero</t>
  </si>
  <si>
    <t>Evaluación del desempeño.</t>
  </si>
  <si>
    <t>Resultados de la evaluación del desempeño.</t>
  </si>
  <si>
    <r>
      <t xml:space="preserve">Posibilidad de manipulación o
direccionamiento de la información  resultante de la auditorías para obtener provecho propio o a favor de terceros. </t>
    </r>
    <r>
      <rPr>
        <b/>
        <sz val="10"/>
        <color theme="1"/>
        <rFont val="Arial Narrow"/>
        <family val="2"/>
      </rPr>
      <t>(Gestión del Control)</t>
    </r>
  </si>
  <si>
    <t>Posibilidad de manipulación o
direccionamiento de la información  resultante de la auditorías para obtener provecho propio o a favor de terceros. (Gestión del Control)</t>
  </si>
  <si>
    <t>Desarrollo de la infraestructura</t>
  </si>
  <si>
    <t>Acreditación de programas académicos</t>
  </si>
  <si>
    <t>Resultados optimos en Ciencia, Tecnología e Innovación</t>
  </si>
  <si>
    <t>Eficiencia en la Organización, Administración y Gestión</t>
  </si>
  <si>
    <t>Visibilidad Nacional e Internacional</t>
  </si>
  <si>
    <t>1. Asignación de recursos por Acreditación Institucional
2. Posicionamiento de la Universidad entre las mejores del país.</t>
  </si>
  <si>
    <t>Asignación de recursos</t>
  </si>
  <si>
    <t>Gestión de Convenios</t>
  </si>
  <si>
    <t>Liderazgo en el proceso de acreditación institucional</t>
  </si>
  <si>
    <t>Presupuesto</t>
  </si>
  <si>
    <t>Convenios celebrados</t>
  </si>
  <si>
    <t>Reuniones / Registros de Asistencia / Correos electrónicos</t>
  </si>
  <si>
    <t>Institución Acreditada con Alta Calidad</t>
  </si>
  <si>
    <t>Asignación de recursos de Estampilla Universidad de Sucre - Tercer Milenio</t>
  </si>
  <si>
    <t>1. Desarrollo físico en infraestructura  de la Universidad de Sucre.               2. Adecuación y mantenimiento de la estructura fisica de la Universidad.
3. Apoyo en el desarrollo de la función misional de la Universidad
4. Logro de metas de las dependencia</t>
  </si>
  <si>
    <t>Octubre</t>
  </si>
  <si>
    <t>Plan de Inversión</t>
  </si>
  <si>
    <t>Asignación de recursos de estampilla en el presupuesto</t>
  </si>
  <si>
    <t>Suscripción de convenios</t>
  </si>
  <si>
    <t>Convocatorias e Invitaciones</t>
  </si>
  <si>
    <t>Fortalecimiento del SGC.</t>
  </si>
  <si>
    <t>Mantener afiliación y/o convenios con entidades</t>
  </si>
  <si>
    <t>Participación en charlas virtuales</t>
  </si>
  <si>
    <t>Rector
Jefe Oficina de Planeación</t>
  </si>
  <si>
    <t>Convenios actualizados</t>
  </si>
  <si>
    <t>Inscripción a charlas virtuales</t>
  </si>
  <si>
    <t xml:space="preserve">N° de capacitaciones o charlas realizadas </t>
  </si>
  <si>
    <t>Necesidades del entorno</t>
  </si>
  <si>
    <t>Ampliación de cobertura</t>
  </si>
  <si>
    <t>Revisión de planes de acción  y necesidades del entorno</t>
  </si>
  <si>
    <t xml:space="preserve">
Consejos de facultad
Aseguramiento de la Calidad Académica                          Oficina de posgrados</t>
  </si>
  <si>
    <t>Documento Maestro
Actas
Resoluciones</t>
  </si>
  <si>
    <t>Nº de Programas de posgrado nuevos</t>
  </si>
  <si>
    <t>Demandas actuales</t>
  </si>
  <si>
    <t>Establecimiento de vínculos con IES para avanzar en la promoción de programas virtuales a fin de implementar los propios en el mediano plazo.</t>
  </si>
  <si>
    <t>Vicerrector académico
Facultades</t>
  </si>
  <si>
    <t>Actas informes</t>
  </si>
  <si>
    <t>Convenios y No de programas virtuales en oferta.</t>
  </si>
  <si>
    <t>Redes sociales, Facebook, Instagram y Twitter - Pagina Web, Plataforma.</t>
  </si>
  <si>
    <t>Ley 1951 de 2019 (Ciencia Tecnogia e Innovación)</t>
  </si>
  <si>
    <t>Decreto 1330 de 2019 y 2795 de 2021 del MEN.</t>
  </si>
  <si>
    <t>Espacios seguros para el aprendizaje.
Afianzamiento de procesos de enseñanza virtual</t>
  </si>
  <si>
    <t>Estudiar indicadores de resultados académicos de los estudiantes, seguimiento a la prestación del servicio, evaluación docente y Resultados de Saber Pro.</t>
  </si>
  <si>
    <t>Vicerrector Academico,                  Jefes de departamento,                                         Decanos</t>
  </si>
  <si>
    <t xml:space="preserve">Según calendario Academico </t>
  </si>
  <si>
    <t xml:space="preserve">Según calenadrio   academcio </t>
  </si>
  <si>
    <t xml:space="preserve">Informes ewnviados  por las facultades </t>
  </si>
  <si>
    <t xml:space="preserve">Revision de Informes semestral de los procesos y seguimiento a los mismos </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</si>
  <si>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</si>
  <si>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</si>
  <si>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r>
      <t>Innovaciones en los tradicionales modelos de enseñanza.</t>
    </r>
    <r>
      <rPr>
        <b/>
        <sz val="10"/>
        <rFont val="Arial Narrow"/>
        <family val="2"/>
      </rPr>
      <t xml:space="preserve"> (Formación - Vicerrectoría Académica)</t>
    </r>
  </si>
  <si>
    <t>Politicas publicas  em materia de educaciòn, planes de desarrollo institucional, nacional, departamental y municipal.</t>
  </si>
  <si>
    <t>Ampliación de cobertura, Cualificaciòn del Talento humano en salud; Reducir brechas educativas</t>
  </si>
  <si>
    <t xml:space="preserve">Estudios de factibilidad </t>
  </si>
  <si>
    <t>Carga acadèmica o contrataciòn</t>
  </si>
  <si>
    <t>Decano de Facultad
Jefes de Departamento</t>
  </si>
  <si>
    <t>Estudios de factibilidad
Actas
Informes</t>
  </si>
  <si>
    <t>Nº de Programas de posgrado creados</t>
  </si>
  <si>
    <t>Formulaciòn de programas  de Extensiòn y proyeccion social desde la Facultad CS</t>
  </si>
  <si>
    <t xml:space="preserve">Asignaciòn de recuros docentes </t>
  </si>
  <si>
    <t>Actas  de Comité de Extensiòn y Proyeccion Social              informes</t>
  </si>
  <si>
    <t>Cargas academicas o contratos</t>
  </si>
  <si>
    <t>Informe Final de gestiònn de Proyeccion Social</t>
  </si>
  <si>
    <t>Articulaciòn de la interinstitucionalidad e intersectorialidad</t>
  </si>
  <si>
    <t>Gestiòn de convenios Docencia Servicio</t>
  </si>
  <si>
    <t>Minutas de convenio</t>
  </si>
  <si>
    <t>Actas de Comitè de Docencia Servicio Planes de mejoramiento de la relaciòn Docencia Servicio</t>
  </si>
  <si>
    <t>Estabilidad del personal Directivo de la Facultad</t>
  </si>
  <si>
    <r>
      <rPr>
        <b/>
        <sz val="12"/>
        <color theme="1"/>
        <rFont val="Arial Narrow"/>
        <family val="2"/>
      </rPr>
      <t>Número de Personas:</t>
    </r>
    <r>
      <rPr>
        <sz val="10"/>
        <color theme="1"/>
        <rFont val="Arial Narrow"/>
        <family val="2"/>
      </rPr>
      <t xml:space="preserve"> Ver en Obervaciones como solo hasta en este periodo 2022-1 se descargó a Docentes de Planta para realizar el proceso de Autoevaluación</t>
    </r>
  </si>
  <si>
    <t>Interconexión asincrónica de información, de Matrículas Financieras y Académicas con el Campus Virtula y la Plataforma SMA.</t>
  </si>
  <si>
    <t>Conservación de la Condición de Programa Acreditado</t>
  </si>
  <si>
    <t>Generar estabilidad en Cargos de Dirección Académica</t>
  </si>
  <si>
    <t>Mantener a un grupo de Docentes de Planta en los procesos de Autoevaluación</t>
  </si>
  <si>
    <t>Reunión de las Decanaturas y Jefes de Departamento con la División de Sistemas, para el mejoramiento de los sistemas de información</t>
  </si>
  <si>
    <t>Administración General</t>
  </si>
  <si>
    <t xml:space="preserve"> 12 de diciembre del 2022 </t>
  </si>
  <si>
    <t>15 de diciembre de 2022</t>
  </si>
  <si>
    <t>Planta de Cargos</t>
  </si>
  <si>
    <t>Consejo de Facultad y Consejo Académico</t>
  </si>
  <si>
    <t>Cargas académicas aprobadas
Horarios en plataforma</t>
  </si>
  <si>
    <t>Decano, Jefes de Departamento y Director de la Divisdión de Sistemas</t>
  </si>
  <si>
    <t>Acta de reunión y cronograma de acciones a seguir</t>
  </si>
  <si>
    <t>Certificación de Acreditación de Alta Calidad vigente en el Largo Plazo</t>
  </si>
  <si>
    <t>Programas Contextualizados a cambios del entorno</t>
  </si>
  <si>
    <t>Documentos Maestros no Construidos</t>
  </si>
  <si>
    <t>Estudiar la Pertinencia de la demanda del entorno</t>
  </si>
  <si>
    <t>Formulación de Documento Maestro</t>
  </si>
  <si>
    <t>Comité Curricular</t>
  </si>
  <si>
    <t>Comité Curricular y Jefes de Departamento</t>
  </si>
  <si>
    <t>Registro Calificado de Nuevos Programas</t>
  </si>
  <si>
    <t>Incentivar las oprotunidades de producciòn literaria a tràves de la ampliacion de nuevos canales.</t>
  </si>
  <si>
    <t>Aumentar e incentivar la produccion literaria.</t>
  </si>
  <si>
    <t>Presentar una propuesta académica sometida a estuio de viabilidad financiera en la medida de las posibilidades presupuestales de la Universidad.</t>
  </si>
  <si>
    <t>N° de Convocatorias aprobadas.</t>
  </si>
  <si>
    <t>Necesidad del entorno.</t>
  </si>
  <si>
    <t>Posicionamiento en el mercado y generación de ingresos en materia de coedicion y posterior comercialización de obras.</t>
  </si>
  <si>
    <t xml:space="preserve">Solicitar la aprobación para asistir a eventos </t>
  </si>
  <si>
    <t>oficio/ correo.</t>
  </si>
  <si>
    <t>Monitoreo de asistencia al numero de eventos asistidos.</t>
  </si>
  <si>
    <t>Mayor productividad científica</t>
  </si>
  <si>
    <t>Asignación de presupuesto para investigación</t>
  </si>
  <si>
    <t>Publicación de artículos en revistas indexadas</t>
  </si>
  <si>
    <t xml:space="preserve">*Desarrollo de la investigación
*Calidad en servicios educativos
*Mejoramiento Imagen institucional
*Apoyo al proceso de acreditación de programas
</t>
  </si>
  <si>
    <t>Reuniones del Comité de Investigación</t>
  </si>
  <si>
    <t>Gestión de recursos externos para el desarrollo de proyectos de investigación</t>
  </si>
  <si>
    <t>Oficios, correos electrónicos, Acuerdos</t>
  </si>
  <si>
    <t>Número de grupos de investigación que mejoraron su clasificación ante Minciencias</t>
  </si>
  <si>
    <t>Según necesidad</t>
  </si>
  <si>
    <t>Jóvenes investigadores que cumplan con los requisitos establecidos por MINCIENCIAS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</si>
  <si>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</si>
  <si>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</si>
  <si>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</si>
  <si>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</si>
  <si>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Aplicativo Institulac</t>
  </si>
  <si>
    <t>Correos electrónicos, informes</t>
  </si>
  <si>
    <t>Al salir la convocatoria</t>
  </si>
  <si>
    <t>N° de investigadores inscritos en la convocatoria de jóvenes investigadores</t>
  </si>
  <si>
    <t>Facilitación de procesos y relaciones con el sector externo con miras a proyectar el trabajo de universidad hacia el entorno interno y externo</t>
  </si>
  <si>
    <t xml:space="preserve">Mejora en la eficiencia y en el cumplimiento de metas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</si>
  <si>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</si>
  <si>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correos, informes, mesas de trabajo , fotos, listas de asitencias, eventos.</t>
  </si>
  <si>
    <t>plan de accion en construccion para el desarrollo de las actividades del programa Campus al Campo.</t>
  </si>
  <si>
    <t>Recurso humano cuallificado</t>
  </si>
  <si>
    <t>Demanda de los servicios</t>
  </si>
  <si>
    <t>Solicitar la adquisición de un Software contable.</t>
  </si>
  <si>
    <t>Directora Centro de Diagnóstico Médico</t>
  </si>
  <si>
    <t>Oficio de solicitud/correo enviados.</t>
  </si>
  <si>
    <t>Reportes enviados  oportunamente duranre el mes / Total de reportes que deben enviarse en el mes.</t>
  </si>
  <si>
    <t xml:space="preserve">Alta demanda de los servicios </t>
  </si>
  <si>
    <t xml:space="preserve">Hablitacion de nuevos servicos </t>
  </si>
  <si>
    <t>Recurso humano cualificado</t>
  </si>
  <si>
    <t xml:space="preserve">1. Mayor competitividad en el mercado                                        2. Eficiencia y eficacia en la prestación de los servicos de salud                                          3.Eficiencia y eficacia en el resporte de la información. </t>
  </si>
  <si>
    <r>
      <rPr>
        <sz val="10"/>
        <color theme="1"/>
        <rFont val="Arial Narrow"/>
        <family val="2"/>
      </rPr>
      <t>Solicitud de adquisición de:                                                                                                                     7 Equipos de cómputo de alta tecnológia de un Telar bite de Marca no genérico.                       1 Equipo analizador de Hematologia Digital.                          1 Video Bean                                    1 Software para la Deteccion Temprana de la Agudeza Visual</t>
    </r>
    <r>
      <rPr>
        <sz val="10"/>
        <color rgb="FFFF0000"/>
        <rFont val="Arial Narrow"/>
        <family val="2"/>
      </rPr>
      <t xml:space="preserve">.                                          </t>
    </r>
  </si>
  <si>
    <t>Director del Centro de Diagóstico Médico/Auditor de calidad</t>
  </si>
  <si>
    <t>Numero de equipos solicitados/Total de equipos adquiridos.</t>
  </si>
  <si>
    <t>Organiza y distribuye responsabilidades inherentes a la formación en lenguas.</t>
  </si>
  <si>
    <t>Mejorar la competencia comunicativa de segunda lengua  en el sector.</t>
  </si>
  <si>
    <t>Fomentar la participación de la comunidad en espacios donde se promueva el uso de la segunda lengua</t>
  </si>
  <si>
    <t>Promoción del desarrollo de actividades que fortalezcen la comprensión lectora en la segunda lengua</t>
  </si>
  <si>
    <t>Coordinador CLEUS-Equipo de apoyo CLEUS-Docentes cursos externos</t>
  </si>
  <si>
    <t>Registro físico y digital de las evidencias que apoyan la ejecución de la Política de Multilinguismo</t>
  </si>
  <si>
    <r>
      <t xml:space="preserve">Ejecución de la Política de Multilinguismo. </t>
    </r>
    <r>
      <rPr>
        <b/>
        <sz val="10"/>
        <color theme="1"/>
        <rFont val="Arial Narrow"/>
        <family val="2"/>
      </rPr>
      <t>(Extensión y Proyección Social - centro de Lenguas Extranjeras)</t>
    </r>
  </si>
  <si>
    <t>Ley 1075 de 2015, captulo 3, Programa de Pedagogia para Profesionales no Licenciados</t>
  </si>
  <si>
    <t xml:space="preserve">Aumento de la demanda </t>
  </si>
  <si>
    <t>Impulsar la creación de un diplomado en pedagogia</t>
  </si>
  <si>
    <t>Facultad, Oficina de Posgrados, Educaión Continuada</t>
  </si>
  <si>
    <t>Acercamiento con los medios de comunicación de la Región.</t>
  </si>
  <si>
    <t>Visibilización de la información institucional en medios de comunicación externos</t>
  </si>
  <si>
    <t>Difusión de información constante</t>
  </si>
  <si>
    <t>Mayor difusión de la información</t>
  </si>
  <si>
    <t>Invitar a medios de comunicación a actividades institucionales</t>
  </si>
  <si>
    <t>Gestionar contratos de publicidad con medios de comunicación.</t>
  </si>
  <si>
    <t>Desarrollar y diversificar de los contenidos para mostrar la gestión de las dependencias en el Boletín semanal y mensual</t>
  </si>
  <si>
    <t>Solicitar el material complementario de los eventos que hayan realizado las dependencias</t>
  </si>
  <si>
    <t>Visitar a los distintos Campus y dependencias para recolectar información de interés general</t>
  </si>
  <si>
    <t>Correos electrónicos</t>
  </si>
  <si>
    <t>Publicaciones en medios de comunicación externo</t>
  </si>
  <si>
    <t>Tener presupuesto para la compra de bienes y servicios para el funcionamineto de la Universidad.</t>
  </si>
  <si>
    <t>*Contar con finacianciacion para las diferentes necesidades de la Universidad.</t>
  </si>
  <si>
    <t>Optimizar  los  recursos asigandos.</t>
  </si>
  <si>
    <t>Presupuesto General</t>
  </si>
  <si>
    <t xml:space="preserve">Se obtiene una mayor cobertura de las necesidades de la comunidad universitaria. </t>
  </si>
  <si>
    <t>Personal capacitado y competente</t>
  </si>
  <si>
    <t>Disponibilidad de Personal</t>
  </si>
  <si>
    <t>Profesionales Universitarios capacitados y competentes, con identificacion institucional y disponibilidad para la ejecucion de las labores asignadas</t>
  </si>
  <si>
    <t>Mantener al personal capacitado y actualizado</t>
  </si>
  <si>
    <t>Socialización Oportuna interna de los asuntos sometidos a consideración del área jurídica para análisis y estudio</t>
  </si>
  <si>
    <t xml:space="preserve">Conceptos y soluciones coherentes, fundamentadas jurídicamente y concertadas  </t>
  </si>
  <si>
    <t xml:space="preserve">Continuas reuniones de trabajo para revisar los temas y asuntos sometidos a consideración de la Oficina Jurídica </t>
  </si>
  <si>
    <t>Mejoramiento necesario para el desarrollo de las operaciones</t>
  </si>
  <si>
    <t>Desarrollo y gestion de conocimiento</t>
  </si>
  <si>
    <t>1. Desarrollo tecnologico para la entidad.        
2. Imagen positiva a la instucion por la optimizacion de los procesos.</t>
  </si>
  <si>
    <t>Gestionar a traves de las diferentes entidades del estado o proveedores las tematicas que se pueden implementar.</t>
  </si>
  <si>
    <t>Mejoramiento y actualizaciones en los sistemas de informacion (Seguridad).</t>
  </si>
  <si>
    <t>Integridad en el flujo de la informacion</t>
  </si>
  <si>
    <t>1. Cualificacion del Personal.   
2. Adquisicion de nuevas destrezas y habilidades.</t>
  </si>
  <si>
    <t>Cronograma</t>
  </si>
  <si>
    <t>Nuevos aplicativos o sistemas de informacion.</t>
  </si>
  <si>
    <t>Infraestuctura para soporte</t>
  </si>
  <si>
    <t>Disponibilidad de equipos</t>
  </si>
  <si>
    <t>1. Facilidad para desarrollar procesos operativos virtuales             
2. Adaptación a la virtualidad</t>
  </si>
  <si>
    <t>Porcentaje de acceso a equipos e internet</t>
  </si>
  <si>
    <t xml:space="preserve">Mejoras en la comunicación interna y externa. </t>
  </si>
  <si>
    <t xml:space="preserve">Eficacia en los procesos de comunicación. </t>
  </si>
  <si>
    <t>Promover el uso de las TIC</t>
  </si>
  <si>
    <t xml:space="preserve">Mantener las TIC como herramienta fundamental para la comunicación. </t>
  </si>
  <si>
    <t xml:space="preserve">Respuestas vía correo electrónico </t>
  </si>
  <si>
    <r>
      <t xml:space="preserve">Desestabilización en el mantenimiento del SGC. </t>
    </r>
    <r>
      <rPr>
        <b/>
        <sz val="10"/>
        <color theme="1"/>
        <rFont val="Arial Narrow"/>
        <family val="2"/>
      </rPr>
      <t>(Gestión de Aseguramiento de la Calidad - SGC)</t>
    </r>
  </si>
  <si>
    <r>
      <t xml:space="preserve">Incumplimiento en el desarrollo de las actividades contempladas en el calendario académico. </t>
    </r>
    <r>
      <rPr>
        <b/>
        <sz val="10"/>
        <color theme="1"/>
        <rFont val="Arial Narrow"/>
        <family val="2"/>
      </rPr>
      <t>(Formación - Centro de Admisiones, Registro y Control Académico)</t>
    </r>
  </si>
  <si>
    <r>
      <t xml:space="preserve">Poco personal para el area administrativa de la DIUS. </t>
    </r>
    <r>
      <rPr>
        <b/>
        <sz val="10"/>
        <color theme="1"/>
        <rFont val="Arial Narrow"/>
        <family val="2"/>
      </rPr>
      <t>(Investigación)</t>
    </r>
  </si>
  <si>
    <r>
      <t xml:space="preserve">Falta del software especializado para manejar información de investigación. </t>
    </r>
    <r>
      <rPr>
        <b/>
        <sz val="10"/>
        <color theme="1"/>
        <rFont val="Arial Narrow"/>
        <family val="2"/>
      </rPr>
      <t>(Investigación)</t>
    </r>
  </si>
  <si>
    <r>
      <t xml:space="preserve">Falta de dotación de muebles y equipos de oficina. </t>
    </r>
    <r>
      <rPr>
        <b/>
        <sz val="10"/>
        <color theme="1"/>
        <rFont val="Arial Narrow"/>
        <family val="2"/>
      </rPr>
      <t>(Investigación)</t>
    </r>
  </si>
  <si>
    <r>
      <t xml:space="preserve">“Incumplimiento en el desarrollo de actividades de Extensión y Proyección Social”. </t>
    </r>
    <r>
      <rPr>
        <b/>
        <sz val="10"/>
        <color theme="1"/>
        <rFont val="Arial Narrow"/>
        <family val="2"/>
      </rPr>
      <t>(Extensión y Proyección Social - División de Extensión y Proyección Social)</t>
    </r>
  </si>
  <si>
    <r>
      <t xml:space="preserve">ineficacia  para compilar la información del  desarrollo de actividades de extensión y proyección social desde las dependencias competentes. </t>
    </r>
    <r>
      <rPr>
        <b/>
        <sz val="10"/>
        <color theme="1"/>
        <rFont val="Arial Narrow"/>
        <family val="2"/>
      </rPr>
      <t>(Extensión y Proyección Social - División de Extensión y Proyección Social)</t>
    </r>
  </si>
  <si>
    <r>
      <t>Realización de alianzas intrainstitucionales e interinstitucionales para el cumplimiento de los propcesos de extensión y proyección social.</t>
    </r>
    <r>
      <rPr>
        <b/>
        <sz val="10"/>
        <color theme="1"/>
        <rFont val="Arial Narrow"/>
        <family val="2"/>
      </rPr>
      <t>(Extensión y Proyección Social - División de Extensión y Proyección Social</t>
    </r>
  </si>
  <si>
    <r>
      <t xml:space="preserve">Deserción estudiantil a nivel institucional. </t>
    </r>
    <r>
      <rPr>
        <b/>
        <sz val="10"/>
        <rFont val="Arial Narrow"/>
        <family val="2"/>
      </rPr>
      <t>(Formación - Vicerrectoría Académica)</t>
    </r>
  </si>
  <si>
    <r>
      <t xml:space="preserve">Baja producción científica, académica, artística o misional en la generación de publicaciones por parte de la comunidad universitaria. </t>
    </r>
    <r>
      <rPr>
        <b/>
        <sz val="10"/>
        <color theme="1"/>
        <rFont val="Arial Narrow"/>
        <family val="2"/>
      </rPr>
      <t>(Formación - Editorial)</t>
    </r>
  </si>
  <si>
    <r>
      <t xml:space="preserve">Presentación ante el comité editorial de productos no acordes con la visión acedémica, científica y misional de la universidad. </t>
    </r>
    <r>
      <rPr>
        <b/>
        <sz val="10"/>
        <color theme="1"/>
        <rFont val="Arial Narrow"/>
        <family val="2"/>
      </rPr>
      <t>(Formación - Editorial)</t>
    </r>
  </si>
  <si>
    <r>
      <t xml:space="preserve">Deterioro del archivo histórico de la institución. </t>
    </r>
    <r>
      <rPr>
        <b/>
        <sz val="10"/>
        <color theme="1"/>
        <rFont val="Arial Narrow"/>
        <family val="2"/>
      </rPr>
      <t>(Comunicación Institucional)</t>
    </r>
  </si>
  <si>
    <r>
      <t xml:space="preserve">Tráfico de Influencias en la realización de auditorías internas de calidad. </t>
    </r>
    <r>
      <rPr>
        <b/>
        <sz val="10"/>
        <color theme="1"/>
        <rFont val="Arial Narrow"/>
        <family val="2"/>
      </rPr>
      <t>(Gestión de Aseguramiento de la Calidad - SGC)</t>
    </r>
  </si>
  <si>
    <r>
      <t xml:space="preserve">Informe de autoevaluación no ajustado a la norma. </t>
    </r>
    <r>
      <rPr>
        <b/>
        <sz val="10"/>
        <color theme="1"/>
        <rFont val="Arial Narrow"/>
        <family val="2"/>
      </rPr>
      <t>(Gestión de Aseguramiento de la Calidad - Oficina ACA)</t>
    </r>
  </si>
  <si>
    <r>
      <t xml:space="preserve">Tráfico de influencias en la selección de proyectos de investigación - convocatorias internas. </t>
    </r>
    <r>
      <rPr>
        <b/>
        <sz val="10"/>
        <color theme="1"/>
        <rFont val="Arial Narrow"/>
        <family val="2"/>
      </rPr>
      <t>(Investigación)</t>
    </r>
  </si>
  <si>
    <r>
      <t xml:space="preserve">Alteración o parcialización de la información publicada. </t>
    </r>
    <r>
      <rPr>
        <b/>
        <sz val="10"/>
        <color theme="1"/>
        <rFont val="Arial Narrow"/>
        <family val="2"/>
      </rPr>
      <t>(Comunicación Institucional)</t>
    </r>
  </si>
  <si>
    <r>
      <t xml:space="preserve">Soborno. </t>
    </r>
    <r>
      <rPr>
        <b/>
        <sz val="10"/>
        <color theme="1"/>
        <rFont val="Arial Narrow"/>
        <family val="2"/>
      </rPr>
      <t>(Gestión Bienes y Servicios)</t>
    </r>
  </si>
  <si>
    <r>
      <t xml:space="preserve">Creación de programas de posgrado. </t>
    </r>
    <r>
      <rPr>
        <b/>
        <sz val="10"/>
        <color theme="1"/>
        <rFont val="Arial Narrow"/>
        <family val="2"/>
      </rPr>
      <t>(Formación - Facultad Ciencias de la Salud)</t>
    </r>
  </si>
  <si>
    <r>
      <t xml:space="preserve">Mejorar la visibilidad de la FCS desde la Extensiòn y Proyeccion  Social. </t>
    </r>
    <r>
      <rPr>
        <b/>
        <sz val="10"/>
        <color theme="1"/>
        <rFont val="Arial Narrow"/>
        <family val="2"/>
      </rPr>
      <t>(Formación - Facultad Ciencias de la Salud)</t>
    </r>
  </si>
  <si>
    <r>
      <t xml:space="preserve">Conservación de la Acreditación de Alta Calidad del Programa de Administración de Empresas. </t>
    </r>
    <r>
      <rPr>
        <b/>
        <sz val="10"/>
        <color theme="1"/>
        <rFont val="Arial Narrow"/>
        <family val="2"/>
      </rPr>
      <t>(Formación - Facultad Ciencias Económicas y Administrativas)</t>
    </r>
  </si>
  <si>
    <r>
      <t xml:space="preserve">Creación de Nuevos programas de posgrado. </t>
    </r>
    <r>
      <rPr>
        <b/>
        <sz val="10"/>
        <color theme="1"/>
        <rFont val="Arial Narrow"/>
        <family val="2"/>
      </rPr>
      <t>(Formación - Facultad Ciencias Económicas y Administrativas)</t>
    </r>
  </si>
  <si>
    <r>
      <t xml:space="preserve">Creación de programas virtuales. </t>
    </r>
    <r>
      <rPr>
        <b/>
        <sz val="10"/>
        <color theme="1"/>
        <rFont val="Arial Narrow"/>
        <family val="2"/>
      </rPr>
      <t>(Formación - Facultad Ciencias Económicas y Administrativas)</t>
    </r>
  </si>
  <si>
    <r>
      <t xml:space="preserve">Apertura de programas en jornadas nocturas. </t>
    </r>
    <r>
      <rPr>
        <b/>
        <sz val="10"/>
        <color theme="1"/>
        <rFont val="Arial Narrow"/>
        <family val="2"/>
      </rPr>
      <t>(Formación - Facultad Ciencias Económicas y Administrativas)</t>
    </r>
  </si>
  <si>
    <r>
      <t xml:space="preserve">Realizaciòn de convocatorias para publicos internos y externos para libros a publicar. </t>
    </r>
    <r>
      <rPr>
        <b/>
        <sz val="10"/>
        <color theme="1"/>
        <rFont val="Arial Narrow"/>
        <family val="2"/>
      </rPr>
      <t>(Formación - Editorial)</t>
    </r>
  </si>
  <si>
    <r>
      <t xml:space="preserve">Asistencia y participacion en diferentees eventos, ferias, congresos y demas para dar a conocer a la editorial ante diferentes publicos. </t>
    </r>
    <r>
      <rPr>
        <b/>
        <sz val="10"/>
        <color theme="1"/>
        <rFont val="Arial Narrow"/>
        <family val="2"/>
      </rPr>
      <t>(Formación - Editorial)</t>
    </r>
  </si>
  <si>
    <r>
      <t xml:space="preserve">
Mejoramiento en la clasificación de los Grupos de Investigación  ante MINCIENCIAS. </t>
    </r>
    <r>
      <rPr>
        <b/>
        <sz val="10"/>
        <rFont val="Arial Narrow"/>
        <family val="2"/>
      </rPr>
      <t>(Investigación)</t>
    </r>
  </si>
  <si>
    <r>
      <t xml:space="preserve">Participación de investigadores en  Convocatorias de Jóvenes investigadores e innovadores de Minciencias. </t>
    </r>
    <r>
      <rPr>
        <b/>
        <sz val="10"/>
        <rFont val="Arial Narrow"/>
        <family val="2"/>
      </rPr>
      <t>(Investigación)</t>
    </r>
  </si>
  <si>
    <r>
      <t xml:space="preserve">Adquisición de equipos de alta tecnologia. </t>
    </r>
    <r>
      <rPr>
        <b/>
        <sz val="10"/>
        <color theme="1"/>
        <rFont val="Arial Narrow"/>
        <family val="2"/>
      </rPr>
      <t>(Extensión y Proyección Social - CDM)</t>
    </r>
  </si>
  <si>
    <r>
      <t>Obligación de los profesionales no licenciados en cursar un diplomado en pedagogía.</t>
    </r>
    <r>
      <rPr>
        <b/>
        <sz val="10"/>
        <color theme="1"/>
        <rFont val="Arial Narrow"/>
        <family val="2"/>
      </rPr>
      <t xml:space="preserve"> (Extensión y Proyección Socia - Oficina de Posgrados. Educación Continuada y relaciones Internacionales)</t>
    </r>
  </si>
  <si>
    <r>
      <t xml:space="preserve">Alianzas estratégicas con los medios de comunicación externos para mayor visibilización de la información institucional. </t>
    </r>
    <r>
      <rPr>
        <b/>
        <sz val="10"/>
        <color theme="1"/>
        <rFont val="Arial Narrow"/>
        <family val="2"/>
      </rPr>
      <t>(Comunicación Institucional)</t>
    </r>
  </si>
  <si>
    <r>
      <t xml:space="preserve">Contar con asigancion de recurso y/o presupuesto  mayor  para cubrir  las necesiades de la comunidad  Univeritaria. </t>
    </r>
    <r>
      <rPr>
        <b/>
        <sz val="10"/>
        <color theme="1"/>
        <rFont val="Arial Narrow"/>
        <family val="2"/>
      </rPr>
      <t>(Gestión de Bienes y Servicios)</t>
    </r>
  </si>
  <si>
    <r>
      <t xml:space="preserve">Competencia del personal. </t>
    </r>
    <r>
      <rPr>
        <b/>
        <sz val="10"/>
        <color theme="1"/>
        <rFont val="Arial Narrow"/>
        <family val="2"/>
      </rPr>
      <t>(Gestión Jurídica)</t>
    </r>
  </si>
  <si>
    <r>
      <t xml:space="preserve">Adecuada Gestión del conocimiento. </t>
    </r>
    <r>
      <rPr>
        <b/>
        <sz val="10"/>
        <color theme="1"/>
        <rFont val="Arial Narrow"/>
        <family val="2"/>
      </rPr>
      <t>(Gestión Jurídica)</t>
    </r>
  </si>
  <si>
    <r>
      <t xml:space="preserve">Desarrollo de nuevas tecnologias eficaces. </t>
    </r>
    <r>
      <rPr>
        <b/>
        <sz val="10"/>
        <color theme="1"/>
        <rFont val="Arial Narrow"/>
        <family val="2"/>
      </rPr>
      <t>(Gestión de Tecnología e Informática)</t>
    </r>
  </si>
  <si>
    <r>
      <t xml:space="preserve">Acceso a capacitacion sobre nuevas tecnologias en convenio con entidades del estado y proveedores. </t>
    </r>
    <r>
      <rPr>
        <b/>
        <sz val="10"/>
        <color theme="1"/>
        <rFont val="Arial Narrow"/>
        <family val="2"/>
      </rPr>
      <t>(Gestión de Tecnología e Informática)</t>
    </r>
  </si>
  <si>
    <r>
      <t xml:space="preserve">Acceso red WIFI e instrumentos tecnológicos. </t>
    </r>
    <r>
      <rPr>
        <b/>
        <sz val="10"/>
        <color theme="1"/>
        <rFont val="Arial Narrow"/>
        <family val="2"/>
      </rPr>
      <t>(Gestión de Tecnología e Informática)</t>
    </r>
  </si>
  <si>
    <r>
      <t xml:space="preserve">Implementación de las TIC. </t>
    </r>
    <r>
      <rPr>
        <b/>
        <sz val="10"/>
        <color theme="1"/>
        <rFont val="Arial Narrow"/>
        <family val="2"/>
      </rPr>
      <t>(Gestión del Talento Humano)</t>
    </r>
  </si>
  <si>
    <t>TODOS LOS PROCESOS</t>
  </si>
  <si>
    <t>En restructuración para recalcular los costos del diplomado, los cupos no se llenaron</t>
  </si>
  <si>
    <t>Control de acceso de los usuarios a los aplicativos a través de claves y definición de perfiles y permisos.</t>
  </si>
  <si>
    <t>Bitácora</t>
  </si>
  <si>
    <t>Resolución 1337 2010</t>
  </si>
  <si>
    <t xml:space="preserve"> Inventario físico mensual</t>
  </si>
  <si>
    <t>Formato de control de hadrware y entrega de equipos</t>
  </si>
  <si>
    <t>Realizar un Cronograma de actividades acordes a los requerimientos que sean solicitados.</t>
  </si>
  <si>
    <t>Numeros de aplicativos y/o sistemas de informacion desarrollados</t>
  </si>
  <si>
    <t xml:space="preserve">Garantizar el servicio de Internet en la institución y el buen funcionamiendo de los aparatos tecnológicos </t>
  </si>
  <si>
    <t>Periodicamente</t>
  </si>
  <si>
    <t xml:space="preserve">Correos electronicos         Oficios                                   </t>
  </si>
  <si>
    <t>No. de procesos extaviados</t>
  </si>
  <si>
    <t>Incumplimiento al Codigo de Etica.</t>
  </si>
  <si>
    <t xml:space="preserve">Incursión en tipo penal.  </t>
  </si>
  <si>
    <t>Incumplimiento de las normas Disciplinarias.</t>
  </si>
  <si>
    <t xml:space="preserve">No. de sanciones en contra del operador disciplinario, por redireccionamiento de las investigaciones </t>
  </si>
  <si>
    <t>Cambio de Ley que conlleva actualizar y crear formatos para cumplir los fines de la gestion disciplinaria</t>
  </si>
  <si>
    <t>Garantias procesales y cumplimiento de la Ley vigente</t>
  </si>
  <si>
    <t xml:space="preserve">Revisiones periodicas de la norma </t>
  </si>
  <si>
    <t>Envío de los formatos actualizados a la Oficina de de Planeación para su aproación</t>
  </si>
  <si>
    <t>No. De formatos actualizados</t>
  </si>
  <si>
    <t xml:space="preserve">La necesidad de practicar diligencias de manera virtual o remota </t>
  </si>
  <si>
    <t>Notificaciones a traves de correos electronicos</t>
  </si>
  <si>
    <t>Controlar los términos de las etapas del proceso disciplinario</t>
  </si>
  <si>
    <t>Comunicación informando la posibilidad de realizarla en modalidad virtual *Practica de las diligencias</t>
  </si>
  <si>
    <t>Se le informa a las partes de esta posibilidad de notificación</t>
  </si>
  <si>
    <t>Revision de los expedientes</t>
  </si>
  <si>
    <t>*Oficios, correos electrónicos *Grabaciones</t>
  </si>
  <si>
    <t>Registro en la plataforma</t>
  </si>
  <si>
    <t xml:space="preserve">Desactualizacion de los acuerdos </t>
  </si>
  <si>
    <t xml:space="preserve">Legalidad de los acuerdos </t>
  </si>
  <si>
    <t>Presentación de proyectos ante el Consejo Superior</t>
  </si>
  <si>
    <t>No. De proyectos de Acuerdos presentados</t>
  </si>
  <si>
    <r>
      <rPr>
        <b/>
        <sz val="10"/>
        <color theme="1"/>
        <rFont val="Arial Narrow"/>
        <family val="2"/>
      </rPr>
      <t>Número de personas:</t>
    </r>
    <r>
      <rPr>
        <sz val="10"/>
        <color theme="1"/>
        <rFont val="Arial Narrow"/>
        <family val="2"/>
      </rPr>
      <t xml:space="preserve"> Ver en observaciones de Contexto Interno que se encuentra: Pendiente aprobación por parte de Consejo Académico para la apertura de Concurso</t>
    </r>
  </si>
  <si>
    <r>
      <rPr>
        <b/>
        <sz val="10"/>
        <color theme="1"/>
        <rFont val="Arial Narrow"/>
        <family val="2"/>
      </rPr>
      <t>Número de personas:</t>
    </r>
    <r>
      <rPr>
        <sz val="10"/>
        <color theme="1"/>
        <rFont val="Arial Narrow"/>
        <family val="2"/>
      </rPr>
      <t xml:space="preserve"> Ver en observaciones de Contexto Interno que Probablemete desequilibrio Presupuestal que traía la Universidad</t>
    </r>
  </si>
  <si>
    <r>
      <rPr>
        <b/>
        <sz val="10"/>
        <color theme="1"/>
        <rFont val="Arial Narrow"/>
        <family val="2"/>
      </rPr>
      <t>Número de personas</t>
    </r>
    <r>
      <rPr>
        <b/>
        <sz val="12"/>
        <color theme="1"/>
        <rFont val="Arial Narrow"/>
        <family val="2"/>
      </rPr>
      <t>:</t>
    </r>
    <r>
      <rPr>
        <sz val="10"/>
        <color theme="1"/>
        <rFont val="Arial Narrow"/>
        <family val="2"/>
      </rPr>
      <t xml:space="preserve"> Ver en observaciones de Contexto Interno que: Algunos Docentes con edad de retiro (Pensional) por diferentes circunstancias no lo han hecho aún</t>
    </r>
  </si>
  <si>
    <t xml:space="preserve">Numero de Correos electrónicos enviados a las diferentes dependencias manifestando la entrega o ejecución de actividades dentro de los términos y criterios. </t>
  </si>
  <si>
    <t>Generación y publicación del listado de admitidos y no admitidos en la página web institucional según el orden de resultados obtenidos del cálculo automático.</t>
  </si>
  <si>
    <t>Copetencia Ética y Valores profesionales</t>
  </si>
  <si>
    <t>Asignación de cupo a los programas ofertados mediante el cálculo automático de los resultados de las áreas de conocimiento de las pruebas saber 11</t>
  </si>
  <si>
    <r>
      <t xml:space="preserve">Alteración indebida de registro de historias académicas en la plataforma sma. </t>
    </r>
    <r>
      <rPr>
        <b/>
        <sz val="10"/>
        <color theme="1"/>
        <rFont val="Arial Narrow"/>
        <family val="2"/>
      </rPr>
      <t>(Formación - Centro de Admisiones, Registro y Control Académico)</t>
    </r>
  </si>
  <si>
    <t>Competencia ética y valores profesionales</t>
  </si>
  <si>
    <r>
      <t xml:space="preserve">Actualizar formatos de la Gestion Disciplinaria. </t>
    </r>
    <r>
      <rPr>
        <b/>
        <sz val="10"/>
        <color theme="1"/>
        <rFont val="Arial Narrow"/>
        <family val="2"/>
      </rPr>
      <t>(Gestión Disciplinaria)</t>
    </r>
  </si>
  <si>
    <r>
      <t xml:space="preserve">Utilizacion de medios tecnologicos para el desarrollo de la Gestión Disciplinaria. </t>
    </r>
    <r>
      <rPr>
        <b/>
        <sz val="10"/>
        <color theme="1"/>
        <rFont val="Arial Narrow"/>
        <family val="2"/>
      </rPr>
      <t>(Gestión Disciplinaria)</t>
    </r>
  </si>
  <si>
    <r>
      <t xml:space="preserve">Acuerdos sobre temas disciplinarios, ajustados a las Leyes vigentes. </t>
    </r>
    <r>
      <rPr>
        <b/>
        <sz val="10"/>
        <color theme="1"/>
        <rFont val="Arial Narrow"/>
        <family val="2"/>
      </rPr>
      <t>(Gestión Disciplinaria)</t>
    </r>
  </si>
  <si>
    <t>No. de veces que se utilizan los medios tecnologicos</t>
  </si>
  <si>
    <t>Consejos de facultad</t>
  </si>
  <si>
    <t>Comitè de Extensiòn y Proyecciòn Social de la Facultad Ciencias de la Salud</t>
  </si>
  <si>
    <t xml:space="preserve"> Registro de asignación  de cupos.</t>
  </si>
  <si>
    <t xml:space="preserve">carga academica </t>
  </si>
  <si>
    <t>Resolución y Acuerdo</t>
  </si>
  <si>
    <t>Convocatoria -Concurso docente</t>
  </si>
  <si>
    <t>1. Optimización del procesos de información contable
2. Competitividad en el mercado.         
3. Mayor eficiencia en los procesos.                             4.Estandarización de los procesos.</t>
  </si>
  <si>
    <t>Reconocimiento en el mercado</t>
  </si>
  <si>
    <t>1.reconocimiento en el mercado.
2. oferta de servicios.
3. lograr contratos con agentes externos.                 4. generar ingresos economicos</t>
  </si>
  <si>
    <t>Pedir permiso en la Emisora para empezar a transmitir</t>
  </si>
  <si>
    <t>Enviar correo a la Secretaría General para el cargue de la información a la página</t>
  </si>
  <si>
    <r>
      <t xml:space="preserve">Dar a conocer los servicios ofertados por el CDM a través de la Eisora y Página web de la Universidad de Sucre </t>
    </r>
    <r>
      <rPr>
        <b/>
        <sz val="10"/>
        <color theme="1"/>
        <rFont val="Arial Narrow"/>
        <family val="2"/>
      </rPr>
      <t>(Extensión y Proyección Social - CDM)</t>
    </r>
  </si>
  <si>
    <t>Auditora de Calidad</t>
  </si>
  <si>
    <t>Transmisiones en la Emisora y Publicaciones en la página web</t>
  </si>
  <si>
    <r>
      <t xml:space="preserve">Incumplimiento en el segumiento a los estudiantes identificados con factores de riesgo para la salud.
</t>
    </r>
    <r>
      <rPr>
        <b/>
        <sz val="10"/>
        <color theme="1"/>
        <rFont val="Arial Narrow"/>
        <family val="2"/>
      </rPr>
      <t>(Extensión y Proyección Social - CDM)</t>
    </r>
  </si>
  <si>
    <t>Recurso humano insuficiente para la atención primaria en salud.</t>
  </si>
  <si>
    <t xml:space="preserve">1. Tratamientos no efectivos por posible abandono del mismo
2.Posibles preexistencia de riesgo de salud contaminación a la comunidad.                                                                                               3. Existencia de focos de contaminación a la población estudiantil.              </t>
  </si>
  <si>
    <t>Servicios con cierre temporal actual desde junio del 2019</t>
  </si>
  <si>
    <t>Ampliación de la infraestructura del Centro Diagnóstico Médico sin concluir.</t>
  </si>
  <si>
    <t>Articular con la División de Bienestar Social Universitario el apoyo del recurso humano del area de salud para realizar el seguimiento a los estudiantes con factores de riesgo.</t>
  </si>
  <si>
    <t>Reactivar los servicios del grupo de consulta externa (Medicina general,odntologia, psicologia)</t>
  </si>
  <si>
    <t xml:space="preserve">Actas de Reunión/Solicitud de apoyo </t>
  </si>
  <si>
    <t>Número de seguimientos realizados/Total de casos identificados.</t>
  </si>
  <si>
    <t xml:space="preserve">Seguimiento a la habilitación de los servicios.                    </t>
  </si>
  <si>
    <r>
      <t xml:space="preserve">Tráfico de influencias en expedición de Certificados Laborales. </t>
    </r>
    <r>
      <rPr>
        <b/>
        <sz val="10"/>
        <color theme="1"/>
        <rFont val="Arial Narrow"/>
        <family val="2"/>
      </rPr>
      <t>(Gestión del Talento Humano)</t>
    </r>
  </si>
  <si>
    <t>Falta de ética profesional y  principios institucionales por parte de los servidores responsables de las actividades.</t>
  </si>
  <si>
    <t>Falta de control y seguimiento a los procedimientos y a las actividades de los servidores.</t>
  </si>
  <si>
    <t>1. Pérdida de imagen, desconfianza en los procesos.
2. Realización de acciones sin el cumplimiento normativo.</t>
  </si>
  <si>
    <t>Tráfico de influencias en la expedición de Certificados Laborales (Gestión del Talento Hummano)</t>
  </si>
  <si>
    <t>Implementación   del Código de Integridad, divulgación de deberes y derechos del servidor público, entre otros.</t>
  </si>
  <si>
    <t>Directora de Recursos Humanos</t>
  </si>
  <si>
    <t xml:space="preserve"> Informe Código de Integridad</t>
  </si>
  <si>
    <t xml:space="preserve">N° de  asistentes a  las actividades realizadas del Código de Integridad. </t>
  </si>
  <si>
    <t xml:space="preserve">N° de  Capacitaciones o Charlas realizadas  </t>
  </si>
  <si>
    <t>Mantener al día el registro  manual de los libros  de certificados y diplomas que se entregan al final de cada curso de inglés.</t>
  </si>
  <si>
    <t xml:space="preserve"> 31/11/2023</t>
  </si>
  <si>
    <t>31/11/2023</t>
  </si>
  <si>
    <t>Libros de Certificados y Diplomas</t>
  </si>
  <si>
    <r>
      <t xml:space="preserve">Identificación de Proyectos de Infraestructura con recursos de estampilla. </t>
    </r>
    <r>
      <rPr>
        <b/>
        <sz val="10"/>
        <rFont val="Arial Narrow"/>
        <family val="2"/>
      </rPr>
      <t>(Planeación Institucional)</t>
    </r>
  </si>
  <si>
    <t>Tan pronto acaba cada semestre académico, se solicita a los docentes de inglés pregrado la entrega física y firmada de las cada una de las actas de notas cerradas generadas por la plataforma SMA.</t>
  </si>
  <si>
    <t>Organización en carpetas físicas de las actas cerradas de notas en los diferentes niveles de la asignatura inglés. Este archivo se compila semestralmente.</t>
  </si>
  <si>
    <t>Coordinador CLEUS-Equipo Administrativo de apoyo CLEUS</t>
  </si>
  <si>
    <t>Correos electrónicos a través de planitilllas de comunicación interna donde se solicita a los docentes la entrega de actas cerradas de notas debidamente firmadas</t>
  </si>
  <si>
    <t xml:space="preserve"> Coordinador CLEUS-Equipo Administrativo de apoyo CLEUS</t>
  </si>
  <si>
    <t>Carpetas físicas debidamente organizadas por niveles de inglés y semestre académico finalizado.</t>
  </si>
  <si>
    <r>
      <t xml:space="preserve">Ejecución de la Política de Multilinguismo </t>
    </r>
    <r>
      <rPr>
        <b/>
        <sz val="10"/>
        <rFont val="Arial Narrow"/>
        <family val="2"/>
      </rPr>
      <t>(Extensión y Proyección Social - Centro de Lenguas Extranjeras)</t>
    </r>
  </si>
  <si>
    <r>
      <t xml:space="preserve">Incumplimiento de los plazos establecidos para la presentación de los Estados Financieros de la Universidad. </t>
    </r>
    <r>
      <rPr>
        <b/>
        <sz val="10"/>
        <rFont val="Arial Narrow"/>
        <family val="2"/>
      </rPr>
      <t>(Gestión Administrativa y Financiera)</t>
    </r>
  </si>
  <si>
    <t>Información insuficiente para la consolidación de los Estados Financieros por la falta de apoyo de los proveedores de la información</t>
  </si>
  <si>
    <t xml:space="preserve">Información financiera
inconsistente, que conlleva a
la toma de decisiones erradas por parte de los usuarios internos y externos de la información. - Posibles sanciones de los órganos de control. </t>
  </si>
  <si>
    <t>Falta de talento humano para adelantar los procedimientos que conllevan a la aplicación de las políticas contables de las dependencias que suministran la información para la generación de los Estados Financieros</t>
  </si>
  <si>
    <t>Realizar reuniones para corroborar o hacer siguimiento de la información con las dependencias generadoras de la misma</t>
  </si>
  <si>
    <t>Constatar el registro de la información financiera en las plataformas respectivas</t>
  </si>
  <si>
    <t>Realizar y evaluar el Flujo de Caja</t>
  </si>
  <si>
    <t>Gestionar la contratación del personal necesario para adelantar los procesos administrativos</t>
  </si>
  <si>
    <t>Vicerrectoría Administrativa</t>
  </si>
  <si>
    <t>Mayo de 2023</t>
  </si>
  <si>
    <t>Febrero de 2024</t>
  </si>
  <si>
    <t>Registro de asistencia, citaciones, oficios</t>
  </si>
  <si>
    <t xml:space="preserve">Cargue oportuno de los Estados Financieros Trimestrales en las plataformas respectivas </t>
  </si>
  <si>
    <t>Vicerrectoría Administrativa- Financiera-Contabilidad</t>
  </si>
  <si>
    <t>1/1/2023 (Trimestral)</t>
  </si>
  <si>
    <t>Pantallazos</t>
  </si>
  <si>
    <t>Vicerrectoría Administrativo-Tesoreria</t>
  </si>
  <si>
    <t>Informe Flujo de Caja</t>
  </si>
  <si>
    <t>Diciembre de 2023</t>
  </si>
  <si>
    <t>Solicitudes formales, correos</t>
  </si>
  <si>
    <r>
      <t xml:space="preserve">Acceso a Charlas o capacitaciones gratuitas sobre el SGC. </t>
    </r>
    <r>
      <rPr>
        <b/>
        <sz val="10"/>
        <rFont val="Arial Narrow"/>
        <family val="2"/>
      </rPr>
      <t>(Gestión de Aseguramiento de la Calidad - SGC)</t>
    </r>
  </si>
  <si>
    <t>Ataques informáticos a las bases financieras y contables</t>
  </si>
  <si>
    <t>1.Pérdida de información.
2. Atraso en la entrega de información interna y externa.</t>
  </si>
  <si>
    <t>Asignación de roles y permisos a personas no autorizadas.</t>
  </si>
  <si>
    <t>Equipos sin la capacidad suficientes</t>
  </si>
  <si>
    <t>Gestionar la contratación del hosting de servidores</t>
  </si>
  <si>
    <t>Monitorear y hacer seguimiento de la información.</t>
  </si>
  <si>
    <t>Manipulación de los sistemas de información financieros por personal no autorizado para beneficiar a un tercero (Gestión Administrativa y Financiera)</t>
  </si>
  <si>
    <t xml:space="preserve">Vicerrectoría Administrativa-Funcionarios con usuario y contraseña asignados </t>
  </si>
  <si>
    <t xml:space="preserve">Reportes.                          Analisis de Información. Correo Electrónicos. </t>
  </si>
  <si>
    <t>%Manipulacion de los sistemas de informacion financieros por personal no autorizado.</t>
  </si>
  <si>
    <t>Instructivos, guías y formatos del procedimiento publicados en la página web de la Universidad</t>
  </si>
  <si>
    <t>Mayor seguimiento a las solicitudes de devolución para evitar demoras injustificadas, facilita la comunicación, mejora la atención del personal en cuanto al tiempo.</t>
  </si>
  <si>
    <t>Personal capacitado para las fases del proceso de devolución</t>
  </si>
  <si>
    <t>Analísis y recopilación de la información</t>
  </si>
  <si>
    <t>Creación de base de datos</t>
  </si>
  <si>
    <t xml:space="preserve">Unificar el trámite interno de devoluciones </t>
  </si>
  <si>
    <t>Vicerrectoría Administrativa- Equipo de trabajo</t>
  </si>
  <si>
    <t>Archivo</t>
  </si>
  <si>
    <t xml:space="preserve">Base de datos consolidada de devoluciones </t>
  </si>
  <si>
    <t>Base de datos de seguimiento a devoluciones</t>
  </si>
  <si>
    <t>Procedimiento actualizado</t>
  </si>
  <si>
    <r>
      <t>Diseñar un Sistema de Informacion que permita agendar citas para recepcion de documentos de devoluciones.</t>
    </r>
    <r>
      <rPr>
        <b/>
        <sz val="10"/>
        <rFont val="Arial Narrow"/>
        <family val="2"/>
      </rPr>
      <t xml:space="preserve"> (Gestión Administrativa y Financiera)</t>
    </r>
  </si>
  <si>
    <t xml:space="preserve"> Contrato US-IP-006-2022</t>
  </si>
  <si>
    <t>Oficios, Contrato USCD-CPS-015-2023, Contrato USCD-CPS-038-2023,
Correos electrónicos</t>
  </si>
  <si>
    <t>Junio de 2023</t>
  </si>
  <si>
    <t>Boletin mensual, Correos electrónicos</t>
  </si>
  <si>
    <r>
      <t xml:space="preserve">Implementar estrategias de relacionamiento con la comunidad universitaria, para fomentar la comunicación bidireccional. </t>
    </r>
    <r>
      <rPr>
        <b/>
        <sz val="10"/>
        <color theme="1"/>
        <rFont val="Arial Narrow"/>
        <family val="2"/>
      </rPr>
      <t>(Comunicación Institucional)</t>
    </r>
  </si>
  <si>
    <t xml:space="preserve">Acercamiento con los distintos estamentos de la Universidad </t>
  </si>
  <si>
    <t>búsqueda de una comunicación asertiva con participación de todos los interesados</t>
  </si>
  <si>
    <t>Afianzar la participación e interacción comunicacional entre los diferentes actores involucrados</t>
  </si>
  <si>
    <t>"En vivo" con fines informativos institucionales</t>
  </si>
  <si>
    <t xml:space="preserve">Campaña de redes sociales enfocada en reconocer logros y actividades lideradas por estudiantes </t>
  </si>
  <si>
    <t xml:space="preserve">Talleres de expresión oral, fotografía y video, edición, redes sociales. </t>
  </si>
  <si>
    <t>Secretaría General- Equipo de Comunicaciones</t>
  </si>
  <si>
    <t xml:space="preserve">Imágenes </t>
  </si>
  <si>
    <t>Agosto de 2023</t>
  </si>
  <si>
    <t>Publicaciones en RRSS</t>
  </si>
  <si>
    <t xml:space="preserve">Fotografía y registro de asistencia </t>
  </si>
  <si>
    <t xml:space="preserve">Actividades de interacción para lograr una comunicación asertiva </t>
  </si>
  <si>
    <r>
      <t xml:space="preserve">Implementación de nuevos espcacios en la página web de la Universidad de Sucre para la difusión de contenido generado por las dependencias de la Institución. </t>
    </r>
    <r>
      <rPr>
        <b/>
        <sz val="10"/>
        <rFont val="Arial Narrow"/>
        <family val="2"/>
      </rPr>
      <t>(Counicación Institucional)</t>
    </r>
  </si>
  <si>
    <t xml:space="preserve">Consolidar y divulgar el contenido a través de un mismo canal </t>
  </si>
  <si>
    <t xml:space="preserve">Recepción de contenido para difusión a través de página web institucional </t>
  </si>
  <si>
    <t>Diversificar el acceso del contenido radial en nuevos espacios de la web</t>
  </si>
  <si>
    <t>Creación de espacio en la página web institucional</t>
  </si>
  <si>
    <t>Alimentar con contenido (auditivo) de interés  la nueva interfaz a crear en la página web</t>
  </si>
  <si>
    <t>Página web institucional</t>
  </si>
  <si>
    <t xml:space="preserve">Ampliar la cobertura del contenido radial generado por las dependencias de la institución </t>
  </si>
  <si>
    <t>Poca o nula articulación con dependencias de la institución que tengan intervención en el marco del proceso misional de Extensión y Proyección Social</t>
  </si>
  <si>
    <t>Falta de un sistema de información del proceso misional de Extensión y Proyección Social.</t>
  </si>
  <si>
    <t>Omisión, interferencia, redireccionamiento y poca efectividad de los controles y las evaluaciones del proceso misional de Extensión y Proyección Social.</t>
  </si>
  <si>
    <t xml:space="preserve">	Políticas Públicas - De mujeres, Comunidad LGBTI, mminoría étnicas  y equidad de género</t>
  </si>
  <si>
    <t>Políticas Públicas-Sanitarias y de Salud</t>
  </si>
  <si>
    <t xml:space="preserve">Políticas Públicas - De Educación </t>
  </si>
  <si>
    <t xml:space="preserve">Profesional Universitario - </t>
  </si>
  <si>
    <t>Represión de actividades y / o compromisos pendientes</t>
  </si>
  <si>
    <t>Director DIUS</t>
  </si>
  <si>
    <t>Solicitud de adquisicion de un software para la investigación de la universidad.</t>
  </si>
  <si>
    <t>Asesorías relacionadas con la presentación de proyectos de Investigación</t>
  </si>
  <si>
    <t>Anteproyectos, correspondencia</t>
  </si>
  <si>
    <r>
      <t xml:space="preserve">Relación con el sector externo. </t>
    </r>
    <r>
      <rPr>
        <b/>
        <sz val="10"/>
        <color theme="1"/>
        <rFont val="Arial Narrow"/>
        <family val="2"/>
      </rPr>
      <t>(Formación - Facultad Ciencias de la Salud)</t>
    </r>
  </si>
  <si>
    <r>
      <t xml:space="preserve">Acreditación Institucional. </t>
    </r>
    <r>
      <rPr>
        <b/>
        <sz val="10"/>
        <rFont val="Arial Narrow"/>
        <family val="2"/>
      </rPr>
      <t>(Gestión de Alta Dirección)</t>
    </r>
  </si>
  <si>
    <r>
      <t xml:space="preserve">Implementación de Software Contable y Financiero </t>
    </r>
    <r>
      <rPr>
        <b/>
        <sz val="10"/>
        <rFont val="Arial Narrow"/>
        <family val="2"/>
      </rPr>
      <t>(Extensión y Proyección Social - CDM)</t>
    </r>
  </si>
  <si>
    <t>Modelo de Atención basado en APS</t>
  </si>
  <si>
    <t>Obtención de nuevos contratos</t>
  </si>
  <si>
    <t>Mayores Ingresos económicos</t>
  </si>
  <si>
    <t>Atención Oportuna con capacidad resolutiva</t>
  </si>
  <si>
    <t>Creación delnuevo Modelo de Atención</t>
  </si>
  <si>
    <t>Capacitación al Talento Humano</t>
  </si>
  <si>
    <t>AUDITORA DE CALIDAD</t>
  </si>
  <si>
    <t>Creación del Modelo de Atención</t>
  </si>
  <si>
    <t>Actas de Mesas de Trabajo</t>
  </si>
  <si>
    <r>
      <t xml:space="preserve">Reforma al Sistema de Salud </t>
    </r>
    <r>
      <rPr>
        <b/>
        <sz val="10"/>
        <rFont val="Arial Narrow"/>
        <family val="2"/>
      </rPr>
      <t>(Extensión y Proyección Social - CDM)</t>
    </r>
  </si>
  <si>
    <r>
      <t xml:space="preserve">Falsificación de certificados, diplomas y nota </t>
    </r>
    <r>
      <rPr>
        <b/>
        <sz val="10"/>
        <rFont val="Arial Narrow"/>
        <family val="2"/>
      </rPr>
      <t>(Extensión y Proyección Social - Centro de Lenguas Extranjeras)</t>
    </r>
  </si>
  <si>
    <t>Poca o nula organización del archivo digital  correspondiente a diplomas, certificados y notas de cada grupo de estudiantes matriculados.</t>
  </si>
  <si>
    <t>Desprestigio local, regional y nacional del CLEUS como subunidad académica de la Universidad de Sucre.</t>
  </si>
  <si>
    <t>Desactualización de los libros de certificados y diplomas.</t>
  </si>
  <si>
    <t>Falsificación de certificados, diplomas y nota (Extensión y Proyección Social - Centro de Lenguas Extranjeras)</t>
  </si>
  <si>
    <t>Organización digital de diplomas, certificados y notas de cada grupo de estudiantes matriculados.</t>
  </si>
  <si>
    <t>Coordinador CLEUS</t>
  </si>
  <si>
    <t xml:space="preserve"> 27/05/2023</t>
  </si>
  <si>
    <t>Archivo digital de notas, correos electrónicos donde se evidencian solicitudes a docentes.</t>
  </si>
  <si>
    <t>Número de sanciones aplicadas a funcionarios del CLEUS por falsificación de diplomas, certificados y notas.</t>
  </si>
  <si>
    <t>Auxiliar administrativo CLEUS</t>
  </si>
  <si>
    <t>17/04/2023 04/09/2023</t>
  </si>
  <si>
    <t>18/08/2023 22/12/2023</t>
  </si>
  <si>
    <t>20/12/2023 22/12/2023</t>
  </si>
  <si>
    <t>1. Mejorar la competencia comunicativa de segunda lengua  en el sector.                               2. Organizar actividades extracurriculares para el fortalecimiento del inglés como lengua extranjera.</t>
  </si>
  <si>
    <t xml:space="preserve">Se cuenta con docentes capacitados y certificados internacionalmente  en nivel avanzado de inglés. </t>
  </si>
  <si>
    <t>Coordinador CLEUS- Equipo de apoyo CLEUS-Docentes cursos externos y docentes de inglés pregrado</t>
  </si>
  <si>
    <t>Porcentaje de implementación de  la Política de Multilinguismo.</t>
  </si>
  <si>
    <t>Coordinador CLEUS-Equipo de apoyo CLEUS-Docentes de inglés pregrado</t>
  </si>
  <si>
    <t>Registro físico y digital de las evidencias que apoyan la  ejecución del  Reading plan en inglés pregrado.</t>
  </si>
  <si>
    <r>
      <t xml:space="preserve">Manipulación de los sistemas de información financieros por personal no autorizado para beneficiar a un tercero </t>
    </r>
    <r>
      <rPr>
        <b/>
        <sz val="10"/>
        <color theme="1"/>
        <rFont val="Arial Narrow"/>
        <family val="2"/>
      </rPr>
      <t>(Gestión Administrativa y Financiera)</t>
    </r>
  </si>
  <si>
    <r>
      <t xml:space="preserve">Creación de programas de posgrado </t>
    </r>
    <r>
      <rPr>
        <b/>
        <sz val="10"/>
        <color theme="1"/>
        <rFont val="Arial Narrow"/>
        <family val="2"/>
      </rPr>
      <t>(Formación - Facultad de Ingeniería)</t>
    </r>
  </si>
  <si>
    <t>Políticas Públicas - De Educación (Acreditación)</t>
  </si>
  <si>
    <t>Políticas Públicas - De Gobierno Digital</t>
  </si>
  <si>
    <t>Recursos de Estampilla Universidad de Sucre Tercer Milenio</t>
  </si>
  <si>
    <t>Realizacion de estudios de pertinencia liderados por los Jefes de Dpto. Priorizar la nueva oferta académica</t>
  </si>
  <si>
    <t>Comité curricular                  Consejos de Facultad</t>
  </si>
  <si>
    <t>Julio</t>
  </si>
  <si>
    <t xml:space="preserve">Estudio de pertinencia
Documento Maestro
Actas CC, CF y CA
Resoluciones CA              Acuerdo Creacion CS </t>
  </si>
  <si>
    <t>Nº de Programas nuevos de posgrado</t>
  </si>
  <si>
    <r>
      <t xml:space="preserve">Creación de programas virtuales </t>
    </r>
    <r>
      <rPr>
        <b/>
        <sz val="10"/>
        <color theme="1"/>
        <rFont val="Arial Narrow"/>
        <family val="2"/>
      </rPr>
      <t>(Facultad de Ingeniería)</t>
    </r>
  </si>
  <si>
    <t>Realizacion de estudios de pertinencia liderados por los Jefes de Dpto.</t>
  </si>
  <si>
    <t>Nº de Programas virtuales creados</t>
  </si>
  <si>
    <r>
      <t xml:space="preserve">Retención Estudiantil </t>
    </r>
    <r>
      <rPr>
        <b/>
        <sz val="10"/>
        <rFont val="Arial Narrow"/>
        <family val="2"/>
      </rPr>
      <t>(Facultad de Ingeniería)</t>
    </r>
  </si>
  <si>
    <t>Aumento en la cobertura de programas academico</t>
  </si>
  <si>
    <t xml:space="preserve">Mantenimiento de estudiantes en programas academicos </t>
  </si>
  <si>
    <t xml:space="preserve">Implementación de monitorías por parte de estudiantes que cumplan con los lineamientos establecidos; siendo apoyo para los estudiantes que necesitan fortalecimiento en ciertas asignaturas dentro de los Programas Académicos adscritos a la Facultad de Ingeniería.  </t>
  </si>
  <si>
    <t>Decano                                              Jefes de Dpto</t>
  </si>
  <si>
    <t xml:space="preserve">Fechas de convocatoria para monitorías </t>
  </si>
  <si>
    <t xml:space="preserve">Fecha de cierre de convocatoria para monitorías </t>
  </si>
  <si>
    <t xml:space="preserve">Actas                                         Resoluciones </t>
  </si>
  <si>
    <t xml:space="preserve">Porcentaje de estudiantes que aprueban y cursan de manera satisfactoria las materias a las que se les asigna Monitor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</si>
</sst>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1"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rgb="FFFF0000"/>
      <name val="Arial Narrow"/>
      <family val="2"/>
    </font>
    <font>
      <b/>
      <sz val="10"/>
      <name val="Arial Narrow"/>
      <family val="2"/>
    </font>
    <font>
      <b/>
      <sz val="12"/>
      <color theme="1"/>
      <name val="Arial Narrow"/>
      <family val="2"/>
    </font>
    <font>
      <sz val="11"/>
      <name val="Calibri"/>
      <family val="2"/>
    </font>
    <font>
      <sz val="8"/>
      <color theme="1"/>
      <name val="Calibri"/>
      <family val="2"/>
    </font>
    <font>
      <sz val="10"/>
      <color theme="1"/>
      <name val="Arial"/>
      <family val="2"/>
    </font>
    <font>
      <sz val="10"/>
      <color theme="1"/>
      <name val="Calibri"/>
      <family val="2"/>
      <scheme val="minor"/>
    </font>
    <font>
      <sz val="11"/>
      <color rgb="FFFF0000"/>
      <name val="Calibri"/>
      <family val="2"/>
    </font>
    <font>
      <sz val="11"/>
      <color theme="1"/>
      <name val="Calibri"/>
      <family val="2"/>
    </font>
    <font>
      <sz val="11"/>
      <color theme="1"/>
      <name val="Arial Narrow"/>
      <family val="2"/>
    </font>
    <font>
      <sz val="8"/>
      <name val="Calibri"/>
      <family val="2"/>
      <scheme val="minor"/>
    </font>
  </fonts>
  <fills count="14">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0"/>
        <bgColor theme="0"/>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s>
  <cellStyleXfs count="2">
    <xf numFmtId="0" fontId="0" fillId="0" borderId="0"/>
    <xf numFmtId="0" fontId="17" fillId="0" borderId="0" applyNumberFormat="0" applyFill="0" applyBorder="0" applyAlignment="0" applyProtection="0"/>
  </cellStyleXfs>
  <cellXfs count="375">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Alignment="1">
      <alignment horizontal="center" vertical="center"/>
    </xf>
    <xf numFmtId="0" fontId="5" fillId="0" borderId="0" xfId="0" applyFo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0" fontId="0" fillId="2" borderId="1" xfId="0" applyFill="1" applyBorder="1" applyAlignment="1">
      <alignment horizontal="center"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Border="1" applyAlignment="1">
      <alignment horizontal="center" vertical="center"/>
    </xf>
    <xf numFmtId="0" fontId="3" fillId="2" borderId="1" xfId="0" applyFont="1" applyFill="1" applyBorder="1" applyAlignment="1">
      <alignment vertical="center" wrapText="1"/>
    </xf>
    <xf numFmtId="0" fontId="5" fillId="0" borderId="0" xfId="0" applyFont="1" applyAlignment="1">
      <alignment vertical="center" wrapText="1"/>
    </xf>
    <xf numFmtId="0" fontId="0" fillId="0" borderId="0" xfId="0" applyAlignment="1">
      <alignment vertical="center" wrapText="1"/>
    </xf>
    <xf numFmtId="0" fontId="10" fillId="0" borderId="0" xfId="0" applyFont="1" applyAlignment="1">
      <alignment horizontal="center" vertical="center"/>
    </xf>
    <xf numFmtId="0" fontId="15" fillId="7" borderId="1" xfId="0" applyFont="1" applyFill="1" applyBorder="1" applyAlignment="1">
      <alignment horizontal="center" vertical="center"/>
    </xf>
    <xf numFmtId="0" fontId="2" fillId="0" borderId="0" xfId="0" applyFont="1" applyAlignment="1">
      <alignment vertical="center"/>
    </xf>
    <xf numFmtId="0" fontId="10" fillId="0" borderId="0" xfId="0" applyFont="1" applyAlignment="1">
      <alignment vertical="center"/>
    </xf>
    <xf numFmtId="0" fontId="15" fillId="2" borderId="1" xfId="0" applyFont="1" applyFill="1" applyBorder="1" applyAlignment="1">
      <alignment horizontal="center" vertical="center"/>
    </xf>
    <xf numFmtId="0" fontId="12" fillId="2"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6" fillId="0" borderId="0" xfId="0" applyFont="1" applyAlignment="1">
      <alignment horizontal="center" vertical="center" wrapText="1"/>
    </xf>
    <xf numFmtId="0" fontId="9" fillId="8"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2" fillId="0" borderId="0" xfId="0" applyFont="1" applyAlignment="1">
      <alignment vertical="center" wrapText="1"/>
    </xf>
    <xf numFmtId="0" fontId="10" fillId="0" borderId="0" xfId="0" applyFont="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28" fillId="0" borderId="0" xfId="0" applyFont="1" applyAlignment="1">
      <alignment vertical="center"/>
    </xf>
    <xf numFmtId="0" fontId="3" fillId="0" borderId="0" xfId="0" applyFont="1" applyAlignment="1">
      <alignment horizontal="left" vertical="center" wrapText="1"/>
    </xf>
    <xf numFmtId="0" fontId="16" fillId="0" borderId="0" xfId="0" applyFont="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12" fillId="0" borderId="12" xfId="0" applyFont="1" applyBorder="1" applyAlignment="1">
      <alignment horizontal="center" vertical="center" wrapText="1"/>
    </xf>
    <xf numFmtId="0" fontId="29" fillId="0" borderId="1" xfId="0" applyFont="1" applyBorder="1" applyAlignment="1">
      <alignment vertical="center" wrapText="1"/>
    </xf>
    <xf numFmtId="0" fontId="29" fillId="0" borderId="12" xfId="0" applyFont="1" applyBorder="1" applyAlignment="1">
      <alignment vertical="center" wrapText="1"/>
    </xf>
    <xf numFmtId="0" fontId="29"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12" fillId="0" borderId="12" xfId="0" applyFont="1" applyBorder="1" applyAlignment="1">
      <alignment horizontal="left" vertical="center" wrapText="1"/>
    </xf>
    <xf numFmtId="0" fontId="12" fillId="12" borderId="1" xfId="0" applyFont="1" applyFill="1" applyBorder="1" applyAlignment="1">
      <alignment horizontal="left" vertical="center" wrapText="1"/>
    </xf>
    <xf numFmtId="0" fontId="4" fillId="12"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2" borderId="1" xfId="0" applyFont="1" applyFill="1" applyBorder="1" applyAlignment="1">
      <alignment wrapText="1"/>
    </xf>
    <xf numFmtId="0" fontId="4" fillId="11" borderId="0" xfId="0" applyFont="1" applyFill="1" applyAlignment="1">
      <alignment horizontal="left" vertical="center" wrapText="1"/>
    </xf>
    <xf numFmtId="0" fontId="4" fillId="12" borderId="1" xfId="0" applyFont="1" applyFill="1" applyBorder="1" applyAlignment="1">
      <alignment horizontal="center" vertical="center"/>
    </xf>
    <xf numFmtId="0" fontId="12" fillId="0" borderId="1" xfId="0" applyFont="1" applyBorder="1" applyAlignment="1">
      <alignment horizontal="left" vertical="top" wrapText="1"/>
    </xf>
    <xf numFmtId="0" fontId="12" fillId="4" borderId="1" xfId="0" applyFont="1" applyFill="1" applyBorder="1" applyAlignment="1">
      <alignment horizontal="center" vertical="center"/>
    </xf>
    <xf numFmtId="0" fontId="12" fillId="0" borderId="12" xfId="0" applyFont="1" applyBorder="1" applyAlignment="1">
      <alignment vertical="center" wrapText="1"/>
    </xf>
    <xf numFmtId="0" fontId="20" fillId="9" borderId="9"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12" fillId="0" borderId="37" xfId="0" applyFont="1" applyBorder="1" applyAlignment="1">
      <alignment vertical="center" wrapText="1"/>
    </xf>
    <xf numFmtId="0" fontId="12" fillId="0" borderId="37" xfId="0" applyFont="1" applyBorder="1" applyAlignment="1">
      <alignment horizontal="left" vertical="center" wrapText="1"/>
    </xf>
    <xf numFmtId="0" fontId="30" fillId="0" borderId="1" xfId="0" applyFont="1" applyBorder="1" applyAlignment="1">
      <alignment vertical="center" wrapText="1"/>
    </xf>
    <xf numFmtId="0" fontId="34" fillId="0" borderId="37" xfId="0" applyFont="1" applyBorder="1" applyAlignment="1">
      <alignment horizontal="center" vertical="center" wrapText="1"/>
    </xf>
    <xf numFmtId="0" fontId="12" fillId="0" borderId="8" xfId="0" applyFont="1" applyBorder="1" applyAlignment="1">
      <alignment vertical="center" wrapText="1"/>
    </xf>
    <xf numFmtId="0" fontId="30" fillId="0" borderId="1" xfId="0" applyFont="1" applyBorder="1" applyAlignment="1">
      <alignment horizontal="left" vertical="center" wrapText="1"/>
    </xf>
    <xf numFmtId="0" fontId="12" fillId="0" borderId="0" xfId="0" applyFont="1"/>
    <xf numFmtId="0" fontId="12" fillId="0" borderId="34" xfId="0" applyFont="1" applyBorder="1" applyAlignment="1">
      <alignment horizontal="left" vertical="center" wrapText="1"/>
    </xf>
    <xf numFmtId="0" fontId="34" fillId="0" borderId="37" xfId="0" applyFont="1" applyBorder="1" applyAlignment="1">
      <alignment horizontal="center" vertical="center"/>
    </xf>
    <xf numFmtId="0" fontId="38" fillId="0" borderId="37" xfId="0" applyFont="1" applyBorder="1"/>
    <xf numFmtId="0" fontId="39" fillId="0" borderId="0" xfId="0" applyFont="1"/>
    <xf numFmtId="0" fontId="40" fillId="0" borderId="1" xfId="0" applyFont="1" applyBorder="1" applyAlignment="1">
      <alignment horizontal="center" vertical="center" wrapText="1"/>
    </xf>
    <xf numFmtId="0" fontId="39" fillId="0" borderId="1" xfId="0" applyFont="1" applyBorder="1"/>
    <xf numFmtId="14" fontId="29" fillId="0" borderId="1" xfId="0" applyNumberFormat="1" applyFont="1" applyBorder="1" applyAlignment="1">
      <alignment horizontal="left" vertical="center" wrapText="1"/>
    </xf>
    <xf numFmtId="14" fontId="29" fillId="0" borderId="11" xfId="0" applyNumberFormat="1" applyFont="1" applyBorder="1" applyAlignment="1">
      <alignment horizontal="left" vertical="center" wrapText="1"/>
    </xf>
    <xf numFmtId="14" fontId="12" fillId="0" borderId="1" xfId="0" applyNumberFormat="1" applyFont="1" applyBorder="1" applyAlignment="1">
      <alignment horizontal="left" vertical="center" wrapText="1"/>
    </xf>
    <xf numFmtId="0" fontId="12" fillId="0" borderId="8" xfId="0" applyFont="1" applyBorder="1" applyAlignment="1">
      <alignment horizontal="left" vertical="center" wrapText="1"/>
    </xf>
    <xf numFmtId="14" fontId="30" fillId="0" borderId="1" xfId="0" applyNumberFormat="1" applyFont="1" applyBorder="1" applyAlignment="1">
      <alignment horizontal="left" vertical="center" wrapText="1"/>
    </xf>
    <xf numFmtId="0" fontId="0" fillId="0" borderId="1" xfId="0" applyBorder="1" applyAlignment="1">
      <alignment horizontal="left"/>
    </xf>
    <xf numFmtId="17" fontId="29" fillId="0" borderId="1" xfId="0" applyNumberFormat="1" applyFont="1" applyBorder="1" applyAlignment="1">
      <alignment horizontal="left" vertical="center" wrapText="1"/>
    </xf>
    <xf numFmtId="17" fontId="12" fillId="0" borderId="1" xfId="0" applyNumberFormat="1" applyFont="1" applyBorder="1" applyAlignment="1">
      <alignment horizontal="left" vertical="center" wrapText="1"/>
    </xf>
    <xf numFmtId="0" fontId="39" fillId="0" borderId="1" xfId="0" applyFont="1" applyBorder="1" applyAlignment="1">
      <alignment horizontal="left"/>
    </xf>
    <xf numFmtId="14" fontId="12" fillId="12" borderId="1" xfId="0" applyNumberFormat="1" applyFont="1" applyFill="1" applyBorder="1" applyAlignment="1">
      <alignment horizontal="left" vertical="center" wrapText="1"/>
    </xf>
    <xf numFmtId="17" fontId="30" fillId="0" borderId="1" xfId="0" applyNumberFormat="1" applyFont="1" applyBorder="1" applyAlignment="1">
      <alignment horizontal="left" vertical="center" wrapText="1"/>
    </xf>
    <xf numFmtId="164" fontId="12" fillId="0" borderId="37" xfId="0" applyNumberFormat="1" applyFont="1" applyBorder="1" applyAlignment="1">
      <alignment horizontal="left" vertical="center" wrapText="1"/>
    </xf>
    <xf numFmtId="0" fontId="36" fillId="0" borderId="0" xfId="0" applyFont="1" applyAlignment="1">
      <alignment horizontal="left" vertical="center"/>
    </xf>
    <xf numFmtId="14" fontId="35" fillId="0" borderId="1" xfId="0" applyNumberFormat="1" applyFont="1" applyBorder="1" applyAlignment="1">
      <alignment horizontal="left" vertical="center" wrapText="1"/>
    </xf>
    <xf numFmtId="0" fontId="38" fillId="0" borderId="37" xfId="0" applyFont="1" applyBorder="1" applyAlignment="1">
      <alignment horizontal="left"/>
    </xf>
    <xf numFmtId="0" fontId="0" fillId="0" borderId="0" xfId="0" applyAlignment="1">
      <alignment horizontal="left"/>
    </xf>
    <xf numFmtId="14" fontId="12" fillId="0" borderId="1" xfId="0" applyNumberFormat="1" applyFont="1" applyBorder="1" applyAlignment="1">
      <alignment horizontal="center" vertical="center" wrapText="1"/>
    </xf>
    <xf numFmtId="0" fontId="0" fillId="8" borderId="0" xfId="0" applyFill="1"/>
    <xf numFmtId="0" fontId="0" fillId="0" borderId="1" xfId="0" applyBorder="1" applyAlignment="1">
      <alignment horizontal="center"/>
    </xf>
    <xf numFmtId="14" fontId="35" fillId="0" borderId="1" xfId="0" applyNumberFormat="1" applyFont="1" applyBorder="1" applyAlignment="1">
      <alignment horizontal="center" vertical="center" wrapText="1"/>
    </xf>
    <xf numFmtId="0" fontId="12" fillId="0" borderId="36" xfId="0" applyFont="1" applyBorder="1" applyAlignment="1">
      <alignment vertical="center" wrapText="1"/>
    </xf>
    <xf numFmtId="17" fontId="12" fillId="0" borderId="37" xfId="0" applyNumberFormat="1" applyFont="1" applyBorder="1" applyAlignment="1">
      <alignment horizontal="center" vertical="center" wrapText="1"/>
    </xf>
    <xf numFmtId="164" fontId="12" fillId="0" borderId="37" xfId="0" applyNumberFormat="1" applyFont="1" applyBorder="1" applyAlignment="1">
      <alignment horizontal="center" vertical="center" wrapText="1"/>
    </xf>
    <xf numFmtId="0" fontId="12" fillId="0" borderId="37" xfId="0" applyFont="1" applyBorder="1" applyAlignment="1">
      <alignment horizontal="center" vertical="center" wrapText="1"/>
    </xf>
    <xf numFmtId="0" fontId="38" fillId="0" borderId="37" xfId="0" applyFont="1" applyBorder="1" applyAlignment="1">
      <alignment horizontal="center"/>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12" fillId="0" borderId="1" xfId="0" applyFont="1" applyBorder="1" applyAlignment="1">
      <alignment horizontal="center" vertical="center"/>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34" xfId="0" applyFont="1" applyBorder="1" applyAlignment="1">
      <alignment horizontal="left" vertical="center" wrapText="1"/>
    </xf>
    <xf numFmtId="0" fontId="33" fillId="0" borderId="35" xfId="0" applyFont="1" applyBorder="1"/>
    <xf numFmtId="0" fontId="33" fillId="0" borderId="40" xfId="0" applyFont="1" applyBorder="1"/>
    <xf numFmtId="0" fontId="12" fillId="0" borderId="1" xfId="0" applyFont="1" applyBorder="1" applyAlignment="1">
      <alignment horizontal="center" vertical="center" wrapText="1"/>
    </xf>
    <xf numFmtId="0" fontId="37" fillId="0" borderId="34" xfId="0" applyFont="1" applyBorder="1" applyAlignment="1">
      <alignment horizontal="left" vertical="center" wrapText="1"/>
    </xf>
    <xf numFmtId="0" fontId="37" fillId="0" borderId="35" xfId="0" applyFont="1" applyBorder="1"/>
    <xf numFmtId="0" fontId="37" fillId="0" borderId="36" xfId="0" applyFont="1" applyBorder="1"/>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12" fillId="0" borderId="1" xfId="0" applyFont="1" applyBorder="1" applyAlignment="1">
      <alignment horizontal="left" vertical="center" wrapText="1"/>
    </xf>
    <xf numFmtId="0" fontId="33" fillId="0" borderId="36" xfId="0" applyFont="1" applyBorder="1"/>
    <xf numFmtId="0" fontId="12" fillId="0" borderId="9" xfId="0" applyFont="1" applyBorder="1" applyAlignment="1">
      <alignment horizontal="left" vertical="center" wrapText="1"/>
    </xf>
    <xf numFmtId="0" fontId="12" fillId="0" borderId="11" xfId="0" applyFont="1" applyBorder="1" applyAlignment="1">
      <alignment horizontal="left" vertical="center" wrapText="1"/>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14" fontId="12" fillId="0" borderId="9" xfId="0" applyNumberFormat="1" applyFont="1" applyBorder="1" applyAlignment="1">
      <alignment horizontal="left" vertical="center" wrapText="1"/>
    </xf>
    <xf numFmtId="14" fontId="12" fillId="0" borderId="11" xfId="0" applyNumberFormat="1" applyFont="1" applyBorder="1" applyAlignment="1">
      <alignment horizontal="left" vertical="center" wrapText="1"/>
    </xf>
    <xf numFmtId="0" fontId="29" fillId="0" borderId="35" xfId="0" applyFont="1" applyBorder="1"/>
    <xf numFmtId="0" fontId="29" fillId="0" borderId="36" xfId="0" applyFont="1" applyBorder="1"/>
    <xf numFmtId="0" fontId="36" fillId="0" borderId="1" xfId="0" applyFont="1" applyBorder="1" applyAlignment="1">
      <alignment horizontal="center" vertical="center" wrapText="1"/>
    </xf>
    <xf numFmtId="0" fontId="12" fillId="13" borderId="38" xfId="0" applyFont="1" applyFill="1" applyBorder="1" applyAlignment="1">
      <alignment horizontal="left" vertical="center" wrapText="1"/>
    </xf>
    <xf numFmtId="0" fontId="33" fillId="0" borderId="39" xfId="0" applyFont="1" applyBorder="1" applyAlignment="1">
      <alignment horizontal="left"/>
    </xf>
    <xf numFmtId="0" fontId="12" fillId="0" borderId="34" xfId="0" applyFont="1" applyBorder="1" applyAlignment="1">
      <alignment vertical="center" wrapText="1"/>
    </xf>
    <xf numFmtId="0" fontId="33" fillId="0" borderId="35" xfId="0" applyFont="1" applyBorder="1" applyAlignment="1">
      <alignment horizontal="left"/>
    </xf>
    <xf numFmtId="0" fontId="33" fillId="0" borderId="36" xfId="0" applyFont="1" applyBorder="1" applyAlignment="1">
      <alignment horizontal="left"/>
    </xf>
    <xf numFmtId="164" fontId="12" fillId="0" borderId="34" xfId="0" applyNumberFormat="1" applyFont="1" applyBorder="1" applyAlignment="1">
      <alignment horizontal="left" vertical="center" wrapText="1"/>
    </xf>
    <xf numFmtId="0" fontId="30" fillId="0" borderId="1" xfId="0" applyFont="1" applyBorder="1" applyAlignment="1">
      <alignment horizontal="left" vertical="center"/>
    </xf>
    <xf numFmtId="0" fontId="29" fillId="0" borderId="1" xfId="0" applyFont="1" applyBorder="1" applyAlignment="1">
      <alignment horizontal="left"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2" fillId="2" borderId="1" xfId="0" applyFont="1" applyFill="1" applyBorder="1" applyAlignment="1">
      <alignment horizontal="center"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0" fillId="0" borderId="1" xfId="0" applyBorder="1" applyAlignment="1">
      <alignment horizontal="left" vertical="center" wrapText="1"/>
    </xf>
    <xf numFmtId="0" fontId="12" fillId="0" borderId="9" xfId="0" applyFont="1" applyBorder="1" applyAlignment="1">
      <alignment horizontal="center" vertical="center" wrapText="1"/>
    </xf>
    <xf numFmtId="0" fontId="12" fillId="0" borderId="11" xfId="0" applyFont="1" applyBorder="1" applyAlignment="1">
      <alignment horizontal="center" vertical="center" wrapText="1"/>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 xfId="0" applyFont="1" applyFill="1" applyBorder="1" applyAlignment="1">
      <alignment horizontal="center" vertical="center"/>
    </xf>
    <xf numFmtId="14" fontId="28" fillId="0" borderId="1" xfId="0" applyNumberFormat="1" applyFont="1" applyBorder="1" applyAlignment="1">
      <alignment horizontal="left" vertical="center" wrapText="1"/>
    </xf>
    <xf numFmtId="0" fontId="28" fillId="0" borderId="1" xfId="0" applyFont="1" applyBorder="1" applyAlignment="1">
      <alignment horizontal="left"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xf>
    <xf numFmtId="0" fontId="12" fillId="2" borderId="1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16"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17" fontId="12" fillId="0" borderId="9" xfId="0" applyNumberFormat="1" applyFont="1" applyBorder="1" applyAlignment="1">
      <alignment horizontal="left" vertical="center" wrapText="1"/>
    </xf>
    <xf numFmtId="17" fontId="12" fillId="0" borderId="11" xfId="0" applyNumberFormat="1" applyFont="1" applyBorder="1" applyAlignment="1">
      <alignment horizontal="left" vertical="center" wrapText="1"/>
    </xf>
    <xf numFmtId="0" fontId="29" fillId="0" borderId="9" xfId="0" applyFont="1" applyBorder="1" applyAlignment="1">
      <alignment horizontal="left" vertical="center" wrapText="1"/>
    </xf>
    <xf numFmtId="0" fontId="29" fillId="0" borderId="11" xfId="0" applyFont="1" applyBorder="1" applyAlignment="1">
      <alignment horizontal="left" vertical="center" wrapText="1"/>
    </xf>
    <xf numFmtId="0" fontId="12" fillId="0" borderId="8" xfId="0" applyFont="1" applyBorder="1" applyAlignment="1">
      <alignment horizontal="left" vertical="top" wrapText="1"/>
    </xf>
    <xf numFmtId="0" fontId="12" fillId="0" borderId="12" xfId="0" applyFont="1" applyBorder="1" applyAlignment="1">
      <alignment horizontal="left" vertical="top" wrapText="1"/>
    </xf>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12" fillId="0" borderId="17" xfId="0" applyFont="1" applyBorder="1" applyAlignment="1">
      <alignment horizontal="left" vertical="center" wrapText="1"/>
    </xf>
    <xf numFmtId="0" fontId="12" fillId="0" borderId="23" xfId="0" applyFont="1" applyBorder="1" applyAlignment="1">
      <alignment horizontal="left" vertical="center" wrapText="1"/>
    </xf>
    <xf numFmtId="0" fontId="12" fillId="0" borderId="18" xfId="0" applyFont="1" applyBorder="1" applyAlignment="1">
      <alignment horizontal="left" vertical="center" wrapText="1"/>
    </xf>
    <xf numFmtId="0" fontId="12" fillId="0" borderId="19" xfId="0" applyFont="1" applyBorder="1" applyAlignment="1">
      <alignment horizontal="left" vertical="center" wrapText="1"/>
    </xf>
    <xf numFmtId="0" fontId="0" fillId="0" borderId="11" xfId="0" applyBorder="1" applyAlignment="1">
      <alignment horizontal="left" vertical="center" wrapText="1"/>
    </xf>
    <xf numFmtId="0" fontId="12" fillId="0" borderId="38" xfId="0" applyFont="1" applyBorder="1" applyAlignment="1">
      <alignment horizontal="left" vertical="center" wrapText="1"/>
    </xf>
    <xf numFmtId="0" fontId="12" fillId="0" borderId="41" xfId="0" applyFont="1" applyBorder="1" applyAlignment="1">
      <alignment horizontal="left" vertical="center" wrapText="1"/>
    </xf>
    <xf numFmtId="0" fontId="12" fillId="0" borderId="35" xfId="0" applyFont="1" applyBorder="1" applyAlignment="1">
      <alignment horizontal="left" vertical="center" wrapText="1"/>
    </xf>
    <xf numFmtId="0" fontId="12" fillId="0" borderId="36" xfId="0" applyFont="1" applyBorder="1" applyAlignment="1">
      <alignment horizontal="left" vertical="center" wrapText="1"/>
    </xf>
    <xf numFmtId="0" fontId="39" fillId="0" borderId="1" xfId="0" applyFont="1" applyBorder="1" applyAlignment="1">
      <alignment horizontal="left" vertical="center" wrapText="1"/>
    </xf>
    <xf numFmtId="0" fontId="12" fillId="12" borderId="8" xfId="0" applyFont="1" applyFill="1" applyBorder="1" applyAlignment="1">
      <alignment horizontal="left" vertical="center" wrapText="1"/>
    </xf>
    <xf numFmtId="0" fontId="12" fillId="12" borderId="16" xfId="0" applyFont="1" applyFill="1" applyBorder="1" applyAlignment="1">
      <alignment horizontal="left" vertical="center" wrapText="1"/>
    </xf>
    <xf numFmtId="0" fontId="12" fillId="12" borderId="12" xfId="0" applyFont="1" applyFill="1" applyBorder="1" applyAlignment="1">
      <alignment horizontal="left"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4" borderId="1" xfId="0" applyFont="1" applyFill="1" applyBorder="1" applyAlignment="1">
      <alignment horizontal="center" vertical="center" wrapText="1"/>
    </xf>
    <xf numFmtId="16" fontId="29" fillId="0" borderId="8" xfId="0" applyNumberFormat="1" applyFont="1" applyBorder="1" applyAlignment="1">
      <alignment horizontal="left" vertical="center" wrapText="1"/>
    </xf>
    <xf numFmtId="0" fontId="12" fillId="0" borderId="42" xfId="0" applyFont="1" applyBorder="1" applyAlignment="1">
      <alignment horizontal="left" vertical="center" wrapText="1"/>
    </xf>
    <xf numFmtId="0" fontId="17" fillId="0" borderId="28" xfId="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0" borderId="1" xfId="0" applyFont="1" applyBorder="1" applyAlignment="1">
      <alignment horizontal="left" vertical="center" wrapText="1"/>
    </xf>
    <xf numFmtId="0" fontId="5" fillId="2" borderId="8" xfId="0" applyFont="1" applyFill="1" applyBorder="1" applyAlignment="1">
      <alignment horizontal="center"/>
    </xf>
    <xf numFmtId="0" fontId="0" fillId="0" borderId="0" xfId="0" applyAlignment="1">
      <alignment horizontal="left" vertical="center"/>
    </xf>
    <xf numFmtId="0" fontId="5" fillId="2" borderId="1" xfId="0" applyFont="1" applyFill="1" applyBorder="1" applyAlignment="1">
      <alignment horizont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28" fillId="8" borderId="32" xfId="0" applyFont="1" applyFill="1" applyBorder="1" applyAlignment="1">
      <alignment horizontal="left" vertical="center"/>
    </xf>
    <xf numFmtId="0" fontId="28" fillId="8" borderId="33" xfId="0" applyFont="1" applyFill="1" applyBorder="1" applyAlignment="1">
      <alignment horizontal="left" vertical="center"/>
    </xf>
    <xf numFmtId="0" fontId="17" fillId="0" borderId="0" xfId="1" applyAlignment="1">
      <alignment horizontal="center" vertical="center"/>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3" fillId="0" borderId="1"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20" fillId="2"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20" fillId="9" borderId="1" xfId="0" applyFont="1" applyFill="1" applyBorder="1" applyAlignment="1">
      <alignment horizontal="left"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0" xfId="1" applyBorder="1" applyAlignment="1">
      <alignment horizontal="center" vertical="center"/>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cellXfs>
  <cellStyles count="2">
    <cellStyle name="Hipervínculo" xfId="1" builtinId="8"/>
    <cellStyle name="Normal" xfId="0" builtinId="0"/>
  </cellStyles>
  <dxfs count="274">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A1:AY480"/>
  <sheetViews>
    <sheetView tabSelected="1" zoomScale="60" zoomScaleNormal="60" zoomScaleSheetLayoutView="70" zoomScalePageLayoutView="40" workbookViewId="0">
      <pane ySplit="7" topLeftCell="A8" activePane="bottomLeft" state="frozen"/>
      <selection pane="bottomLeft" activeCell="M476" sqref="M476"/>
    </sheetView>
  </sheetViews>
  <sheetFormatPr baseColWidth="10" defaultRowHeight="15" x14ac:dyDescent="0.25"/>
  <cols>
    <col min="1" max="1" width="4.25" customWidth="1"/>
    <col min="2" max="2" width="20.25" customWidth="1"/>
    <col min="3" max="4" width="19.875" customWidth="1"/>
    <col min="5" max="5" width="20.25" customWidth="1"/>
    <col min="6" max="6" width="14.25" customWidth="1"/>
    <col min="7" max="7" width="3.875" hidden="1" customWidth="1"/>
    <col min="8" max="8" width="19" customWidth="1"/>
    <col min="9" max="10" width="5" hidden="1" customWidth="1"/>
    <col min="11" max="12" width="16.875" customWidth="1"/>
    <col min="13" max="13" width="21.75" customWidth="1"/>
    <col min="14" max="14" width="12.75" customWidth="1"/>
    <col min="15" max="16" width="13.25" customWidth="1"/>
    <col min="17" max="17" width="14.125" customWidth="1"/>
    <col min="18" max="18" width="7.75" hidden="1" customWidth="1"/>
    <col min="19" max="19" width="17.375" customWidth="1"/>
    <col min="20" max="20" width="7.75" hidden="1" customWidth="1"/>
    <col min="21" max="21" width="10.75" hidden="1" customWidth="1"/>
    <col min="22" max="22" width="17.125" customWidth="1"/>
    <col min="23" max="23" width="14.625" customWidth="1"/>
    <col min="24" max="25" width="15" style="153" customWidth="1"/>
    <col min="26" max="26" width="17.875" style="153" customWidth="1"/>
    <col min="27" max="27" width="17.375" style="131" customWidth="1"/>
    <col min="30" max="30" width="13.375" customWidth="1"/>
    <col min="33" max="33" width="13.25" customWidth="1"/>
    <col min="34" max="34" width="12.625" customWidth="1"/>
    <col min="35" max="35" width="13.75" customWidth="1"/>
    <col min="36" max="36" width="12.875" customWidth="1"/>
    <col min="37" max="37" width="14.25" customWidth="1"/>
    <col min="38" max="38" width="13.75" bestFit="1" customWidth="1"/>
    <col min="39" max="39" width="14" customWidth="1"/>
    <col min="40" max="40" width="13" customWidth="1"/>
    <col min="41" max="42" width="13.25" customWidth="1"/>
    <col min="43" max="43" width="16" customWidth="1"/>
    <col min="46" max="46" width="13.625" customWidth="1"/>
    <col min="47" max="47" width="14" customWidth="1"/>
    <col min="50" max="50" width="14.375" customWidth="1"/>
    <col min="51" max="51" width="15" customWidth="1"/>
    <col min="52" max="52" width="13.75" customWidth="1"/>
  </cols>
  <sheetData>
    <row r="1" spans="1:51" ht="18.75" customHeight="1" x14ac:dyDescent="0.25">
      <c r="A1" s="202" t="s">
        <v>296</v>
      </c>
      <c r="B1" s="202"/>
      <c r="C1" s="206" t="s">
        <v>1081</v>
      </c>
      <c r="D1" s="206"/>
      <c r="E1" s="206"/>
      <c r="F1" s="206"/>
      <c r="G1" s="206"/>
      <c r="H1" s="206"/>
      <c r="I1" s="206"/>
      <c r="J1" s="206"/>
      <c r="K1" s="206"/>
      <c r="L1" s="206"/>
      <c r="M1" s="206"/>
      <c r="N1" s="206"/>
      <c r="O1" s="206"/>
      <c r="P1" s="206"/>
      <c r="Q1" s="206"/>
      <c r="R1" s="206"/>
      <c r="S1" s="206"/>
      <c r="T1" s="206"/>
      <c r="U1" s="206"/>
      <c r="V1" s="206"/>
      <c r="W1" s="206"/>
      <c r="X1" s="206"/>
      <c r="Y1" s="206"/>
      <c r="Z1" s="206"/>
      <c r="AA1" s="206"/>
    </row>
    <row r="2" spans="1:51" ht="48" customHeight="1" x14ac:dyDescent="0.25">
      <c r="A2" s="202" t="s">
        <v>297</v>
      </c>
      <c r="B2" s="202"/>
      <c r="C2" s="220">
        <v>45209</v>
      </c>
      <c r="D2" s="221"/>
      <c r="E2" s="221"/>
      <c r="F2" s="221"/>
      <c r="G2" s="221"/>
      <c r="H2" s="221"/>
      <c r="I2" s="221"/>
      <c r="J2" s="221"/>
      <c r="K2" s="221"/>
      <c r="L2" s="221"/>
      <c r="M2" s="221"/>
      <c r="N2" s="221"/>
      <c r="O2" s="221"/>
      <c r="P2" s="221"/>
      <c r="Q2" s="221"/>
      <c r="R2" s="221"/>
      <c r="S2" s="221"/>
      <c r="T2" s="221"/>
      <c r="U2" s="221"/>
      <c r="V2" s="221"/>
      <c r="W2" s="221"/>
      <c r="X2" s="221"/>
      <c r="Y2" s="221"/>
      <c r="Z2" s="221"/>
      <c r="AA2" s="221"/>
    </row>
    <row r="3" spans="1:51" x14ac:dyDescent="0.25">
      <c r="A3" s="215" t="s">
        <v>338</v>
      </c>
      <c r="B3" s="215"/>
      <c r="C3" s="215"/>
      <c r="D3" s="215"/>
      <c r="E3" s="215"/>
      <c r="F3" s="203" t="s">
        <v>339</v>
      </c>
      <c r="G3" s="204"/>
      <c r="H3" s="204"/>
      <c r="I3" s="204"/>
      <c r="J3" s="204"/>
      <c r="K3" s="205"/>
      <c r="L3" s="203" t="s">
        <v>340</v>
      </c>
      <c r="M3" s="204"/>
      <c r="N3" s="204"/>
      <c r="O3" s="204"/>
      <c r="P3" s="204"/>
      <c r="Q3" s="204"/>
      <c r="R3" s="204"/>
      <c r="S3" s="204"/>
      <c r="T3" s="204"/>
      <c r="U3" s="204"/>
      <c r="V3" s="205"/>
      <c r="W3" s="223" t="s">
        <v>299</v>
      </c>
      <c r="X3" s="223"/>
      <c r="Y3" s="223"/>
      <c r="Z3" s="223"/>
      <c r="AA3" s="223"/>
    </row>
    <row r="4" spans="1:51" ht="24" customHeight="1" x14ac:dyDescent="0.25">
      <c r="A4" s="212" t="s">
        <v>0</v>
      </c>
      <c r="B4" s="212" t="s">
        <v>326</v>
      </c>
      <c r="C4" s="216" t="s">
        <v>377</v>
      </c>
      <c r="D4" s="216" t="s">
        <v>378</v>
      </c>
      <c r="E4" s="212" t="s">
        <v>289</v>
      </c>
      <c r="F4" s="209" t="s">
        <v>372</v>
      </c>
      <c r="G4" s="210"/>
      <c r="H4" s="210"/>
      <c r="I4" s="210"/>
      <c r="J4" s="210"/>
      <c r="K4" s="211"/>
      <c r="L4" s="216" t="s">
        <v>374</v>
      </c>
      <c r="M4" s="239" t="s">
        <v>373</v>
      </c>
      <c r="N4" s="216" t="s">
        <v>176</v>
      </c>
      <c r="O4" s="216"/>
      <c r="P4" s="216"/>
      <c r="Q4" s="219" t="s">
        <v>151</v>
      </c>
      <c r="R4" s="219"/>
      <c r="S4" s="219"/>
      <c r="T4" s="219"/>
      <c r="U4" s="219"/>
      <c r="V4" s="219"/>
      <c r="W4" s="217" t="s">
        <v>189</v>
      </c>
      <c r="X4" s="237" t="s">
        <v>290</v>
      </c>
      <c r="Y4" s="237" t="s">
        <v>291</v>
      </c>
      <c r="Z4" s="217" t="s">
        <v>298</v>
      </c>
      <c r="AA4" s="222" t="s">
        <v>375</v>
      </c>
    </row>
    <row r="5" spans="1:51" ht="39.75" customHeight="1" x14ac:dyDescent="0.25">
      <c r="A5" s="213"/>
      <c r="B5" s="213"/>
      <c r="C5" s="217"/>
      <c r="D5" s="217"/>
      <c r="E5" s="213"/>
      <c r="F5" s="231" t="s">
        <v>80</v>
      </c>
      <c r="G5" s="232"/>
      <c r="H5" s="83" t="s">
        <v>278</v>
      </c>
      <c r="I5" s="49"/>
      <c r="J5" s="222" t="s">
        <v>306</v>
      </c>
      <c r="K5" s="222"/>
      <c r="L5" s="217"/>
      <c r="M5" s="240"/>
      <c r="N5" s="225" t="s">
        <v>284</v>
      </c>
      <c r="O5" s="226"/>
      <c r="P5" s="227"/>
      <c r="Q5" s="224" t="s">
        <v>80</v>
      </c>
      <c r="R5" s="222"/>
      <c r="S5" s="222" t="s">
        <v>81</v>
      </c>
      <c r="T5" s="222"/>
      <c r="U5" s="72"/>
      <c r="V5" s="222" t="s">
        <v>306</v>
      </c>
      <c r="W5" s="217"/>
      <c r="X5" s="237"/>
      <c r="Y5" s="237"/>
      <c r="Z5" s="217"/>
      <c r="AA5" s="222"/>
    </row>
    <row r="6" spans="1:51" ht="30.75" customHeight="1" x14ac:dyDescent="0.25">
      <c r="A6" s="213"/>
      <c r="B6" s="213"/>
      <c r="C6" s="217"/>
      <c r="D6" s="217"/>
      <c r="E6" s="213"/>
      <c r="F6" s="233"/>
      <c r="G6" s="234"/>
      <c r="H6" s="89" t="s">
        <v>279</v>
      </c>
      <c r="I6" s="51"/>
      <c r="J6" s="222"/>
      <c r="K6" s="222"/>
      <c r="L6" s="217"/>
      <c r="M6" s="240"/>
      <c r="N6" s="228" t="s">
        <v>334</v>
      </c>
      <c r="O6" s="229"/>
      <c r="P6" s="230"/>
      <c r="Q6" s="224"/>
      <c r="R6" s="222"/>
      <c r="S6" s="222"/>
      <c r="T6" s="222"/>
      <c r="U6" s="72"/>
      <c r="V6" s="222"/>
      <c r="W6" s="217"/>
      <c r="X6" s="237"/>
      <c r="Y6" s="237"/>
      <c r="Z6" s="217"/>
      <c r="AA6" s="222"/>
    </row>
    <row r="7" spans="1:51" ht="38.25" x14ac:dyDescent="0.25">
      <c r="A7" s="214"/>
      <c r="B7" s="214"/>
      <c r="C7" s="218"/>
      <c r="D7" s="218"/>
      <c r="E7" s="214"/>
      <c r="F7" s="235"/>
      <c r="G7" s="236"/>
      <c r="H7" s="60" t="s">
        <v>81</v>
      </c>
      <c r="I7" s="50"/>
      <c r="J7" s="222"/>
      <c r="K7" s="222"/>
      <c r="L7" s="218"/>
      <c r="M7" s="239"/>
      <c r="N7" s="44" t="s">
        <v>150</v>
      </c>
      <c r="O7" s="44" t="s">
        <v>236</v>
      </c>
      <c r="P7" s="44" t="s">
        <v>237</v>
      </c>
      <c r="Q7" s="222"/>
      <c r="R7" s="222"/>
      <c r="S7" s="222"/>
      <c r="T7" s="222"/>
      <c r="U7" s="73"/>
      <c r="V7" s="222"/>
      <c r="W7" s="218"/>
      <c r="X7" s="238"/>
      <c r="Y7" s="238"/>
      <c r="Z7" s="218"/>
      <c r="AA7" s="222"/>
      <c r="AY7" s="26"/>
    </row>
    <row r="8" spans="1:51" ht="53.25" customHeight="1" x14ac:dyDescent="0.25">
      <c r="A8" s="166">
        <v>1</v>
      </c>
      <c r="B8" s="177" t="s">
        <v>1044</v>
      </c>
      <c r="C8" s="167" t="s">
        <v>197</v>
      </c>
      <c r="D8" s="80" t="s">
        <v>459</v>
      </c>
      <c r="E8" s="177" t="s">
        <v>462</v>
      </c>
      <c r="F8" s="167" t="s">
        <v>206</v>
      </c>
      <c r="G8" s="35">
        <f>IF(F8="1 - Rara vez",1,IF(F8="2 - Improbable",2,IF(F8="3 - Posible",3,IF(F8="4 - Probable",4,IF(F8="5 - Casi seguro",5,IF(F8="1 - Baja",6,IF(F8="2 - Media",7,IF(F8="3 - Alta",8,IF(F8="Seleccione",0)))))))))</f>
        <v>3</v>
      </c>
      <c r="H8" s="167" t="s">
        <v>213</v>
      </c>
      <c r="I8" s="35">
        <f>IF(H8="1 -Insignificante",1,IF(H8="2 -Menor",2,IF(H8="3 -Moderado",3,IF(H8="5 -Moderado",6,IF(H8="4 -Mayor",4,IF(H8="10 -Mayor",7,IF(H8="5 -Catastrófico",5,IF(H8="20 -Catastrófico",8,IF(H8="1 - Mínimo/Leve",9,IF(H8="2 - Importante",10,IF(H8="3 - Fuerte",11,IF(H8="Seleccione",0))))))))))))</f>
        <v>4</v>
      </c>
      <c r="J8" s="35">
        <f>IF(AND(G8=1,I8=1),1,IF(AND(G8=1,I8=2),2,IF(AND(G8=1,I8=3),3,IF(AND(G8=1,I8=4),4,IF(AND(G8=1,I8=5),5,IF(AND(G8=2,I8=1),6,IF(AND(G8=2,I8=2),7,IF(AND(G8=2,I8=3),8,IF(AND(G8=2,I8=4),9,IF(AND(G8=2,I8=5),10,IF(AND(G8=3,I8=1),11,IF(AND(G8=3,I8=2),12,IF(AND(G8=3,I8=3),13,IF(AND(G8=3,I8=4),14,IF(AND(G8=3,I8=5),15,IF(AND(G8=4,I8=1),16,IF(AND(G8=4,I8=2),17,IF(AND(G8=4,I8=3),18,IF(AND(G8=4,I8=4),19,IF(AND(G8=4,I8=5),20,IF(AND(G8=5,I8=1),21,IF(AND(G8=5,I8=2),22,IF(AND(G8=5,I8=3),23,IF(AND(G8=5,I8=4),24,IF(AND(G8=5,I8=5),25,IF(AND(G8=1,I8=6),26,IF(AND(G8=1,I8=7),27,IF(AND(G8=1,I8=8),28,IF(AND(G8=2,I8=6),29,IF(AND(G8=2,I8=7),30,IF(AND(G8=2,I8=8),31,IF(AND(G8=3,I8=6),32,IF(AND(G8=3,I8=7),33,IF(AND(G8=3,I8=8),34,IF(AND(G8=4,I8=6),35,IF(AND(G8=4,I8=7),36,IF(AND(G8=4,I8=8),37,IF(AND(G8=5,I8=6),38,IF(AND(G8=5,I8=7),39,IF(AND(G8=5,I8=8),40,IF(AND(G8=6,I8=9),41,IF(AND(G8=6,I8=10),42,IF(AND(G8=6,I8=11),43,IF(AND(G8=7,I8=9),44,IF(AND(G8=7,I8=10),45,IF(AND(G8=7,I8=11),46,IF(AND(G8=8,I8=9),47,IF(AND(G8=8,I8=10),48,IF(AND(G8=8,I8=11),49,"Seleccione")))))))))))))))))))))))))))))))))))))))))))))))))</f>
        <v>14</v>
      </c>
      <c r="K8" s="173" t="str">
        <f>IF(J8=1,'Etapa 2 - Análisis'!$Y$4,IF(J8=2,'Etapa 2 - Análisis'!$Z$4,IF(J8=6,'Etapa 2 - Análisis'!$AD$4,IF(J8=7,'Etapa 2 - Análisis'!$AE$4,IF(J8=11,'Etapa 2 - Análisis'!$AI$4,IF(J8=3,'Etapa 2 - Análisis'!$AA$4,IF(J8=8,'Etapa 2 - Análisis'!$AF$4,IF(J8=12,'Etapa 2 - Análisis'!$AJ$4,IF(J8=16,'Etapa 2 - Análisis'!$AN$4,IF(J8=4,'Etapa 2 - Análisis'!$AB$4,IF(J8=5,'Etapa 2 - Análisis'!$AC$4,IF(J8=9,'Etapa 2 - Análisis'!$AG$4,IF(J8=13,'Etapa 2 - Análisis'!$AK$4,IF(J8=17,'Etapa 2 - Análisis'!$AO$4,IF(J8=18,'Etapa 2 - Análisis'!$AP$4,IF(J8=21,'Etapa 2 - Análisis'!$AS$4,IF(J8=22,'Etapa 2 - Análisis'!$AT$4,IF(J8=10,'Etapa 2 - Análisis'!$AH$4,IF(J8=14,'Etapa 2 - Análisis'!$AL$4,IF(J8=15,'Etapa 2 - Análisis'!$AM$4,IF(J8=19,'Etapa 2 - Análisis'!$AQ$4,IF(J8=20,'Etapa 2 - Análisis'!$AR$4,IF(J8=23,'Etapa 2 - Análisis'!$AU$4,IF(J8=24,'Etapa 2 - Análisis'!$AV$4,IF(J8=25,'Etapa 2 - Análisis'!$AW$4,IF(J8=26,'Etapa 2 - Análisis'!$Y$13,IF(J8=27,'Etapa 2 - Análisis'!$Z$13,IF(J8=28,'Etapa 2 - Análisis'!$AA$13,IF(J8=29,'Etapa 2 - Análisis'!$AB$13,IF(J8=30,'Etapa 2 - Análisis'!$AC$13,IF(J8=31,'Etapa 2 - Análisis'!$AD$13,IF(J8=32,'Etapa 2 - Análisis'!$AE$13,IF(J8=33,'Etapa 2 - Análisis'!$AF$13,IF(J8=34,'Etapa 2 - Análisis'!$AG$13,IF(J8=35,'Etapa 2 - Análisis'!$AH$13,IF(J8=36,'Etapa 2 - Análisis'!$AI$13,IF(J8=37,'Etapa 2 - Análisis'!$AJ$13,IF(J8=38,'Etapa 2 - Análisis'!$AK$13,IF(J8=39,'Etapa 2 - Análisis'!$AL$13,IF(J8=40,'Etapa 2 - Análisis'!$AM$13,IF(J8=41,'Etapa 2 - Análisis'!$Y$8,IF(J8=42,'Etapa 2 - Análisis'!$Z$8,IF(J8=43,'Etapa 2 - Análisis'!$AA$8,IF(J8=44,'Etapa 2 - Análisis'!$AB$8,IF(J8=45,'Etapa 2 - Análisis'!$AC$8,IF(J8=46,'Etapa 2 - Análisis'!$AD$8,IF(J8=47,'Etapa 2 - Análisis'!$AE$8,IF(J8=48,'Etapa 2 - Análisis'!$AF$8,IF(J8=49,'Etapa 2 - Análisis'!$AG$8,"Sin Zona")))))))))))))))))))))))))))))))))))))))))))))))))</f>
        <v>ZONA DE RIESGO EXTREMA</v>
      </c>
      <c r="L8" s="167" t="s">
        <v>321</v>
      </c>
      <c r="M8" s="65" t="s">
        <v>463</v>
      </c>
      <c r="N8" s="66" t="s">
        <v>225</v>
      </c>
      <c r="O8" s="35" t="s">
        <v>395</v>
      </c>
      <c r="P8" s="35" t="str">
        <f>IF($C$18="Oportunidad","NO APLICA","")</f>
        <v/>
      </c>
      <c r="Q8" s="167" t="s">
        <v>208</v>
      </c>
      <c r="R8" s="35">
        <f>IF(Q8="1 - Rara vez",1,IF(Q8="2 - Improbable",2,IF(Q8="3 - Posible",3,IF(Q8="4 - Probable",4,IF(Q8="5 - Casi seguro",5,IF(Q8="1 - Baja",6,IF(Q8="2 - Media",7,IF(Q8="3 - Alta",8,IF(Q8="NO APLICA","",IF(Q8="Seleccione",0))))))))))</f>
        <v>1</v>
      </c>
      <c r="S8" s="167" t="s">
        <v>213</v>
      </c>
      <c r="T8" s="35">
        <f>IF(S8="1 -Insignificante",1,IF(S8="2 -Menor",2,IF(S8="3 -Moderado",3,IF(S8="4 -Mayor",4,IF(S8="10 -Mayor",7,IF(S8="5 -Catastrófico",5,IF(S8="5 -Moderado",6,IF(S8="20 -Catastrófico",8,IF(S8="1 - Mínimo/Leve",9,IF(S8="2 - Importante",10,IF(S8="3 - Fuerte",11,IF(S8="NO APLICA","",IF(S8="Seleccione",0)))))))))))))</f>
        <v>4</v>
      </c>
      <c r="U8" s="35">
        <f>IF(AND(R8=1,T8=1),1,IF(AND(R8=1,T8=2),2,IF(AND(R8=1,T8=3),3,IF(AND(R8=1,T8=4),4,IF(AND(R8=1,T8=5),5,IF(AND(R8=2,T8=1),6,IF(AND(R8=2,T8=2),7,IF(AND(R8=2,T8=3),8,IF(AND(R8=2,T8=4),9,IF(AND(R8=2,T8=5),10,IF(AND(R8=3,T8=1),11,IF(AND(R8=3,T8=2),12,IF(AND(R8=3,T8=3),13,IF(AND(R8=3,T8=4),14,IF(AND(R8=3,T8=5),15,IF(AND(R8=4,T8=1),16,IF(AND(R8=4,T8=2),17,IF(AND(R8=4,T8=3),18,IF(AND(R8=4,T8=4),19,IF(AND(R8=4,T8=5),20,IF(AND(R8=5,T8=1),21,IF(AND(R8=5,T8=2),22,IF(AND(R8=5,T8=3),23,IF(AND(R8=5,T8=4),24,IF(AND(R8=5,T8=5),25,IF(AND(R8=1,T8=6),26,IF(AND(R8=1,T8=7),27,IF(AND(R8=1,T8=8),28,IF(AND(R8=2,T8=6),29,IF(AND(R8=2,T8=7),30,IF(AND(R8=2,T8=8),31,IF(AND(R8=3,T8=6),32,IF(AND(R8=3,T8=7),33,IF(AND(R8=3,T8=8),34,IF(AND(R8=4,T8=6),35,IF(AND(R8=4,T8=7),36,IF(AND(R8=4,T8=8),37,IF(AND(R8=5,T8=6),38,IF(AND(R8=5,T8=7),39,IF(AND(R8=5,T8=8),40,IF(AND(R8=6,T8=9),41,IF(AND(R8=6,T8=10),42,IF(AND(R8=6,T8=11),43,IF(AND(R8=7,T8=9),44,IF(AND(R8=7,T8=10),45,IF(AND(R8=7,T8=11),46,IF(AND(R8=8,T8=9),47,IF(AND(R8=8,T8=10),48,IF(AND(R8=8,T8=11),49,IF(AND(R8="",T8=""),"","Seleccione"))))))))))))))))))))))))))))))))))))))))))))))))))</f>
        <v>4</v>
      </c>
      <c r="V8" s="173" t="str">
        <f>IF(U8=1,'Etapa 2 - Análisis'!$Y$4,IF(U8=2,'Etapa 2 - Análisis'!$Z$4,IF(U8=6,'Etapa 2 - Análisis'!$AD$4,IF(U8=7,'Etapa 2 - Análisis'!$AE$4,IF(U8=11,'Etapa 2 - Análisis'!$AI$4,IF(U8=3,'Etapa 2 - Análisis'!$AA$4,IF(U8=8,'Etapa 2 - Análisis'!$AF$4,IF(U8=12,'Etapa 2 - Análisis'!$AJ$4,IF(U8=16,'Etapa 2 - Análisis'!$AN$4,IF(U8=4,'Etapa 2 - Análisis'!$AB$4,IF(U8=5,'Etapa 2 - Análisis'!$AC$4,IF(U8=9,'Etapa 2 - Análisis'!$AF$4,IF(U8=13,'Etapa 2 - Análisis'!$AK$4,IF(U8=17,'Etapa 2 - Análisis'!$AO$4,IF(U8=18,'Etapa 2 - Análisis'!$AP$4,IF(U8=21,'Etapa 2 - Análisis'!$AS$4,IF(U8=22,'Etapa 2 - Análisis'!$AT$4,IF(U8=10,'Etapa 2 - Análisis'!$AH$4,IF(U8=14,'Etapa 2 - Análisis'!$AL$4,IF(U8=15,'Etapa 2 - Análisis'!$AM$4,IF(U8=19,'Etapa 2 - Análisis'!$AQ$4,IF(U8=20,'Etapa 2 - Análisis'!$AR$4,IF(U8=23,'Etapa 2 - Análisis'!$AU$4,IF(U8=24,'Etapa 2 - Análisis'!$AV$4,IF(U8=25,'Etapa 2 - Análisis'!$AW$4,IF(U8=26,'Etapa 2 - Análisis'!$Y$13,IF(U8=27,'Etapa 2 - Análisis'!$Z$13,IF(U8=28,'Etapa 2 - Análisis'!$AA$13,IF(U8=29,'Etapa 2 - Análisis'!$AB$13,IF(U8=30,'Etapa 2 - Análisis'!$AC$13,IF(U8=31,'Etapa 2 - Análisis'!$AD$13,IF(U8=32,'Etapa 2 - Análisis'!$AE$13,IF(U8=33,'Etapa 2 - Análisis'!$AF$13,IF(U8=34,'Etapa 2 - Análisis'!$AG$13,IF(U8=35,'Etapa 2 - Análisis'!$AH$13,IF(U8=36,'Etapa 2 - Análisis'!$AI$13,IF(U8=37,'Etapa 2 - Análisis'!$AJ$13,IF(U8=38,'Etapa 2 - Análisis'!$AK$13,IF(U8=39,'Etapa 2 - Análisis'!$AL$13,IF(U8=40,'Etapa 2 - Análisis'!$AM$13,IF(U8=41,'Etapa 2 - Análisis'!$Y$8,IF(U8=42,'Etapa 2 - Análisis'!$Z$8,IF(U8=43,'Etapa 2 - Análisis'!$AA$8,IF(U8=44,'Etapa 2 - Análisis'!$AB$8,IF(U8=45,'Etapa 2 - Análisis'!$AC$8,IF(U8=46,'Etapa 2 - Análisis'!$AD$8,IF(U8=47,'Etapa 2 - Análisis'!$AE$8,IF(U8=48,'Etapa 2 - Análisis'!$AF$8,IF(U8=49,'Etapa 2 - Análisis'!$AG$8,IF(U8="","NO APLICA","Sin Zona"))))))))))))))))))))))))))))))))))))))))))))))))))</f>
        <v>ZONA DE RIESGO ALTA</v>
      </c>
      <c r="W8" s="65" t="s">
        <v>466</v>
      </c>
      <c r="X8" s="138">
        <v>44596</v>
      </c>
      <c r="Y8" s="138">
        <v>44911</v>
      </c>
      <c r="Z8" s="80" t="s">
        <v>468</v>
      </c>
      <c r="AA8" s="180" t="s">
        <v>471</v>
      </c>
    </row>
    <row r="9" spans="1:51" ht="113.25" customHeight="1" x14ac:dyDescent="0.25">
      <c r="A9" s="166"/>
      <c r="B9" s="178"/>
      <c r="C9" s="168"/>
      <c r="D9" s="80" t="s">
        <v>460</v>
      </c>
      <c r="E9" s="178"/>
      <c r="F9" s="168"/>
      <c r="G9" s="35"/>
      <c r="H9" s="168"/>
      <c r="I9" s="35"/>
      <c r="J9" s="35"/>
      <c r="K9" s="173"/>
      <c r="L9" s="168"/>
      <c r="M9" s="65" t="s">
        <v>464</v>
      </c>
      <c r="N9" s="66" t="s">
        <v>225</v>
      </c>
      <c r="O9" s="35" t="s">
        <v>395</v>
      </c>
      <c r="P9" s="35" t="str">
        <f t="shared" ref="O9:P12" si="0">IF($C$18="Oportunidad","NO APLICA","")</f>
        <v/>
      </c>
      <c r="Q9" s="168"/>
      <c r="R9" s="35"/>
      <c r="S9" s="168"/>
      <c r="T9" s="35"/>
      <c r="U9" s="35"/>
      <c r="V9" s="173"/>
      <c r="W9" s="65" t="s">
        <v>466</v>
      </c>
      <c r="X9" s="138">
        <v>44596</v>
      </c>
      <c r="Y9" s="138">
        <v>44911</v>
      </c>
      <c r="Z9" s="80" t="s">
        <v>469</v>
      </c>
      <c r="AA9" s="180"/>
    </row>
    <row r="10" spans="1:51" ht="120.75" customHeight="1" x14ac:dyDescent="0.25">
      <c r="A10" s="166"/>
      <c r="B10" s="178"/>
      <c r="C10" s="168"/>
      <c r="D10" s="80" t="s">
        <v>461</v>
      </c>
      <c r="E10" s="178"/>
      <c r="F10" s="168"/>
      <c r="G10" s="35"/>
      <c r="H10" s="168"/>
      <c r="I10" s="35"/>
      <c r="J10" s="35"/>
      <c r="K10" s="173"/>
      <c r="L10" s="168"/>
      <c r="M10" s="65" t="s">
        <v>465</v>
      </c>
      <c r="N10" s="66" t="s">
        <v>226</v>
      </c>
      <c r="O10" s="35" t="str">
        <f t="shared" si="0"/>
        <v/>
      </c>
      <c r="P10" s="35" t="s">
        <v>395</v>
      </c>
      <c r="Q10" s="168"/>
      <c r="R10" s="35"/>
      <c r="S10" s="168"/>
      <c r="T10" s="35"/>
      <c r="U10" s="35"/>
      <c r="V10" s="173"/>
      <c r="W10" s="80" t="s">
        <v>467</v>
      </c>
      <c r="X10" s="138">
        <v>44596</v>
      </c>
      <c r="Y10" s="138">
        <v>44911</v>
      </c>
      <c r="Z10" s="80" t="s">
        <v>470</v>
      </c>
      <c r="AA10" s="180"/>
    </row>
    <row r="11" spans="1:51" x14ac:dyDescent="0.25">
      <c r="A11" s="166"/>
      <c r="B11" s="178"/>
      <c r="C11" s="168"/>
      <c r="D11" s="108"/>
      <c r="E11" s="178"/>
      <c r="F11" s="168"/>
      <c r="G11" s="35"/>
      <c r="H11" s="168"/>
      <c r="I11" s="35"/>
      <c r="J11" s="35"/>
      <c r="K11" s="173"/>
      <c r="L11" s="168"/>
      <c r="M11" s="65"/>
      <c r="N11" s="66" t="s">
        <v>218</v>
      </c>
      <c r="O11" s="35" t="str">
        <f t="shared" si="0"/>
        <v/>
      </c>
      <c r="P11" s="35" t="str">
        <f t="shared" si="0"/>
        <v/>
      </c>
      <c r="Q11" s="168"/>
      <c r="R11" s="35"/>
      <c r="S11" s="168"/>
      <c r="T11" s="35"/>
      <c r="U11" s="35"/>
      <c r="V11" s="173"/>
      <c r="W11" s="65"/>
      <c r="X11" s="80"/>
      <c r="Y11" s="80"/>
      <c r="Z11" s="111"/>
      <c r="AA11" s="180"/>
    </row>
    <row r="12" spans="1:51" x14ac:dyDescent="0.25">
      <c r="A12" s="166"/>
      <c r="B12" s="179"/>
      <c r="C12" s="169"/>
      <c r="D12" s="97"/>
      <c r="E12" s="179"/>
      <c r="F12" s="169"/>
      <c r="G12" s="35"/>
      <c r="H12" s="169"/>
      <c r="I12" s="35"/>
      <c r="J12" s="35"/>
      <c r="K12" s="173"/>
      <c r="L12" s="169"/>
      <c r="M12" s="65"/>
      <c r="N12" s="66" t="s">
        <v>218</v>
      </c>
      <c r="O12" s="35" t="str">
        <f t="shared" si="0"/>
        <v/>
      </c>
      <c r="P12" s="35" t="str">
        <f t="shared" si="0"/>
        <v/>
      </c>
      <c r="Q12" s="169"/>
      <c r="R12" s="35"/>
      <c r="S12" s="169"/>
      <c r="T12" s="35"/>
      <c r="U12" s="35"/>
      <c r="V12" s="173"/>
      <c r="W12" s="65"/>
      <c r="X12" s="80"/>
      <c r="Y12" s="80"/>
      <c r="Z12" s="111"/>
      <c r="AA12" s="180"/>
    </row>
    <row r="13" spans="1:51" ht="146.25" customHeight="1" x14ac:dyDescent="0.25">
      <c r="A13" s="166">
        <v>2</v>
      </c>
      <c r="B13" s="163" t="s">
        <v>1052</v>
      </c>
      <c r="C13" s="167" t="s">
        <v>197</v>
      </c>
      <c r="D13" s="111" t="s">
        <v>472</v>
      </c>
      <c r="E13" s="163" t="s">
        <v>474</v>
      </c>
      <c r="F13" s="167" t="s">
        <v>206</v>
      </c>
      <c r="G13" s="35">
        <f>IF(F13="1 - Rara vez",1,IF(F13="2 - Improbable",2,IF(F13="3 - Posible",3,IF(F13="4 - Probable",4,IF(F13="5 - Casi seguro",5,IF(F13="1 - Baja",6,IF(F13="2 - Media",7,IF(F13="3 - Alta",8,IF(F13="Seleccione",0)))))))))</f>
        <v>3</v>
      </c>
      <c r="H13" s="167" t="s">
        <v>212</v>
      </c>
      <c r="I13" s="35">
        <f>IF(H13="1 -Insignificante",1,IF(H13="2 -Menor",2,IF(H13="3 -Moderado",3,IF(H13="5 -Moderado",6,IF(H13="4 -Mayor",4,IF(H13="10 -Mayor",7,IF(H13="5 -Catastrófico",5,IF(H13="20 -Catastrófico",8,IF(H13="1 - Mínimo/Leve",9,IF(H13="2 - Importante",10,IF(H13="3 - Fuerte",11,IF(H13="Seleccione",0))))))))))))</f>
        <v>3</v>
      </c>
      <c r="J13" s="35">
        <f>IF(AND(G13=1,I13=1),1,IF(AND(G13=1,I13=2),2,IF(AND(G13=1,I13=3),3,IF(AND(G13=1,I13=4),4,IF(AND(G13=1,I13=5),5,IF(AND(G13=2,I13=1),6,IF(AND(G13=2,I13=2),7,IF(AND(G13=2,I13=3),8,IF(AND(G13=2,I13=4),9,IF(AND(G13=2,I13=5),10,IF(AND(G13=3,I13=1),11,IF(AND(G13=3,I13=2),12,IF(AND(G13=3,I13=3),13,IF(AND(G13=3,I13=4),14,IF(AND(G13=3,I13=5),15,IF(AND(G13=4,I13=1),16,IF(AND(G13=4,I13=2),17,IF(AND(G13=4,I13=3),18,IF(AND(G13=4,I13=4),19,IF(AND(G13=4,I13=5),20,IF(AND(G13=5,I13=1),21,IF(AND(G13=5,I13=2),22,IF(AND(G13=5,I13=3),23,IF(AND(G13=5,I13=4),24,IF(AND(G13=5,I13=5),25,IF(AND(G13=1,I13=6),26,IF(AND(G13=1,I13=7),27,IF(AND(G13=1,I13=8),28,IF(AND(G13=2,I13=6),29,IF(AND(G13=2,I13=7),30,IF(AND(G13=2,I13=8),31,IF(AND(G13=3,I13=6),32,IF(AND(G13=3,I13=7),33,IF(AND(G13=3,I13=8),34,IF(AND(G13=4,I13=6),35,IF(AND(G13=4,I13=7),36,IF(AND(G13=4,I13=8),37,IF(AND(G13=5,I13=6),38,IF(AND(G13=5,I13=7),39,IF(AND(G13=5,I13=8),40,IF(AND(G13=6,I13=9),41,IF(AND(G13=6,I13=10),42,IF(AND(G13=6,I13=11),43,IF(AND(G13=7,I13=9),44,IF(AND(G13=7,I13=10),45,IF(AND(G13=7,I13=11),46,IF(AND(G13=8,I13=9),47,IF(AND(G13=8,I13=10),48,IF(AND(G13=8,I13=11),49,"Seleccione")))))))))))))))))))))))))))))))))))))))))))))))))</f>
        <v>13</v>
      </c>
      <c r="K13" s="173" t="str">
        <f>IF(J13=1,'Etapa 2 - Análisis'!$Y$4,IF(J13=2,'Etapa 2 - Análisis'!$Z$4,IF(J13=6,'Etapa 2 - Análisis'!$AD$4,IF(J13=7,'Etapa 2 - Análisis'!$AE$4,IF(J13=11,'Etapa 2 - Análisis'!$AI$4,IF(J13=3,'Etapa 2 - Análisis'!$AA$4,IF(J13=8,'Etapa 2 - Análisis'!$AF$4,IF(J13=12,'Etapa 2 - Análisis'!$AJ$4,IF(J13=16,'Etapa 2 - Análisis'!$AN$4,IF(J13=4,'Etapa 2 - Análisis'!$AB$4,IF(J13=5,'Etapa 2 - Análisis'!$AC$4,IF(J13=9,'Etapa 2 - Análisis'!$AG$4,IF(J13=13,'Etapa 2 - Análisis'!$AK$4,IF(J13=17,'Etapa 2 - Análisis'!$AO$4,IF(J13=18,'Etapa 2 - Análisis'!$AP$4,IF(J13=21,'Etapa 2 - Análisis'!$AS$4,IF(J13=22,'Etapa 2 - Análisis'!$AT$4,IF(J13=10,'Etapa 2 - Análisis'!$AH$4,IF(J13=14,'Etapa 2 - Análisis'!$AL$4,IF(J13=15,'Etapa 2 - Análisis'!$AM$4,IF(J13=19,'Etapa 2 - Análisis'!$AQ$4,IF(J13=20,'Etapa 2 - Análisis'!$AR$4,IF(J13=23,'Etapa 2 - Análisis'!$AU$4,IF(J13=24,'Etapa 2 - Análisis'!$AV$4,IF(J13=25,'Etapa 2 - Análisis'!$AW$4,IF(J13=26,'Etapa 2 - Análisis'!$Y$13,IF(J13=27,'Etapa 2 - Análisis'!$Z$13,IF(J13=28,'Etapa 2 - Análisis'!$AA$13,IF(J13=29,'Etapa 2 - Análisis'!$AB$13,IF(J13=30,'Etapa 2 - Análisis'!$AC$13,IF(J13=31,'Etapa 2 - Análisis'!$AD$13,IF(J13=32,'Etapa 2 - Análisis'!$AE$13,IF(J13=33,'Etapa 2 - Análisis'!$AF$13,IF(J13=34,'Etapa 2 - Análisis'!$AG$13,IF(J13=35,'Etapa 2 - Análisis'!$AH$13,IF(J13=36,'Etapa 2 - Análisis'!$AI$13,IF(J13=37,'Etapa 2 - Análisis'!$AJ$13,IF(J13=38,'Etapa 2 - Análisis'!$AK$13,IF(J13=39,'Etapa 2 - Análisis'!$AL$13,IF(J13=40,'Etapa 2 - Análisis'!$AM$13,IF(J13=41,'Etapa 2 - Análisis'!$Y$8,IF(J13=42,'Etapa 2 - Análisis'!$Z$8,IF(J13=43,'Etapa 2 - Análisis'!$AA$8,IF(J13=44,'Etapa 2 - Análisis'!$AB$8,IF(J13=45,'Etapa 2 - Análisis'!$AC$8,IF(J13=46,'Etapa 2 - Análisis'!$AD$8,IF(J13=47,'Etapa 2 - Análisis'!$AE$8,IF(J13=48,'Etapa 2 - Análisis'!$AF$8,IF(J13=49,'Etapa 2 - Análisis'!$AG$8,"Sin Zona")))))))))))))))))))))))))))))))))))))))))))))))))</f>
        <v>ZONA DE RIESGO ALTA</v>
      </c>
      <c r="L13" s="167" t="s">
        <v>320</v>
      </c>
      <c r="M13" s="109" t="s">
        <v>475</v>
      </c>
      <c r="N13" s="66" t="s">
        <v>225</v>
      </c>
      <c r="O13" s="35" t="s">
        <v>395</v>
      </c>
      <c r="P13" s="35" t="str">
        <f>IF($C$18="Oportunidad","NO APLICA","")</f>
        <v/>
      </c>
      <c r="Q13" s="167" t="s">
        <v>206</v>
      </c>
      <c r="R13" s="35">
        <f>IF(Q13="1 - Rara vez",1,IF(Q13="2 - Improbable",2,IF(Q13="3 - Posible",3,IF(Q13="4 - Probable",4,IF(Q13="5 - Casi seguro",5,IF(Q13="1 - Baja",6,IF(Q13="2 - Media",7,IF(Q13="3 - Alta",8,IF(Q13="NO APLICA","",IF(Q13="Seleccione",0))))))))))</f>
        <v>3</v>
      </c>
      <c r="S13" s="167" t="s">
        <v>212</v>
      </c>
      <c r="T13" s="35">
        <f>IF(S13="1 -Insignificante",1,IF(S13="2 -Menor",2,IF(S13="3 -Moderado",3,IF(S13="4 -Mayor",4,IF(S13="10 -Mayor",7,IF(S13="5 -Catastrófico",5,IF(S13="5 -Moderado",6,IF(S13="20 -Catastrófico",8,IF(S13="1 - Mínimo/Leve",9,IF(S13="2 - Importante",10,IF(S13="3 - Fuerte",11,IF(S13="NO APLICA","",IF(S13="Seleccione",0)))))))))))))</f>
        <v>3</v>
      </c>
      <c r="U13" s="35">
        <f>IF(AND(R13=1,T13=1),1,IF(AND(R13=1,T13=2),2,IF(AND(R13=1,T13=3),3,IF(AND(R13=1,T13=4),4,IF(AND(R13=1,T13=5),5,IF(AND(R13=2,T13=1),6,IF(AND(R13=2,T13=2),7,IF(AND(R13=2,T13=3),8,IF(AND(R13=2,T13=4),9,IF(AND(R13=2,T13=5),10,IF(AND(R13=3,T13=1),11,IF(AND(R13=3,T13=2),12,IF(AND(R13=3,T13=3),13,IF(AND(R13=3,T13=4),14,IF(AND(R13=3,T13=5),15,IF(AND(R13=4,T13=1),16,IF(AND(R13=4,T13=2),17,IF(AND(R13=4,T13=3),18,IF(AND(R13=4,T13=4),19,IF(AND(R13=4,T13=5),20,IF(AND(R13=5,T13=1),21,IF(AND(R13=5,T13=2),22,IF(AND(R13=5,T13=3),23,IF(AND(R13=5,T13=4),24,IF(AND(R13=5,T13=5),25,IF(AND(R13=1,T13=6),26,IF(AND(R13=1,T13=7),27,IF(AND(R13=1,T13=8),28,IF(AND(R13=2,T13=6),29,IF(AND(R13=2,T13=7),30,IF(AND(R13=2,T13=8),31,IF(AND(R13=3,T13=6),32,IF(AND(R13=3,T13=7),33,IF(AND(R13=3,T13=8),34,IF(AND(R13=4,T13=6),35,IF(AND(R13=4,T13=7),36,IF(AND(R13=4,T13=8),37,IF(AND(R13=5,T13=6),38,IF(AND(R13=5,T13=7),39,IF(AND(R13=5,T13=8),40,IF(AND(R13=6,T13=9),41,IF(AND(R13=6,T13=10),42,IF(AND(R13=6,T13=11),43,IF(AND(R13=7,T13=9),44,IF(AND(R13=7,T13=10),45,IF(AND(R13=7,T13=11),46,IF(AND(R13=8,T13=9),47,IF(AND(R13=8,T13=10),48,IF(AND(R13=8,T13=11),49,IF(AND(R13="",T13=""),"","Seleccione"))))))))))))))))))))))))))))))))))))))))))))))))))</f>
        <v>13</v>
      </c>
      <c r="V13" s="173" t="str">
        <f>IF(U13=1,'Etapa 2 - Análisis'!$Y$4,IF(U13=2,'Etapa 2 - Análisis'!$Z$4,IF(U13=6,'Etapa 2 - Análisis'!$AD$4,IF(U13=7,'Etapa 2 - Análisis'!$AE$4,IF(U13=11,'Etapa 2 - Análisis'!$AI$4,IF(U13=3,'Etapa 2 - Análisis'!$AA$4,IF(U13=8,'Etapa 2 - Análisis'!$AF$4,IF(U13=12,'Etapa 2 - Análisis'!$AJ$4,IF(U13=16,'Etapa 2 - Análisis'!$AN$4,IF(U13=4,'Etapa 2 - Análisis'!$AB$4,IF(U13=5,'Etapa 2 - Análisis'!$AC$4,IF(U13=9,'Etapa 2 - Análisis'!$AF$4,IF(U13=13,'Etapa 2 - Análisis'!$AK$4,IF(U13=17,'Etapa 2 - Análisis'!$AO$4,IF(U13=18,'Etapa 2 - Análisis'!$AP$4,IF(U13=21,'Etapa 2 - Análisis'!$AS$4,IF(U13=22,'Etapa 2 - Análisis'!$AT$4,IF(U13=10,'Etapa 2 - Análisis'!$AH$4,IF(U13=14,'Etapa 2 - Análisis'!$AL$4,IF(U13=15,'Etapa 2 - Análisis'!$AM$4,IF(U13=19,'Etapa 2 - Análisis'!$AQ$4,IF(U13=20,'Etapa 2 - Análisis'!$AR$4,IF(U13=23,'Etapa 2 - Análisis'!$AU$4,IF(U13=24,'Etapa 2 - Análisis'!$AV$4,IF(U13=25,'Etapa 2 - Análisis'!$AW$4,IF(U13=26,'Etapa 2 - Análisis'!$Y$13,IF(U13=27,'Etapa 2 - Análisis'!$Z$13,IF(U13=28,'Etapa 2 - Análisis'!$AA$13,IF(U13=29,'Etapa 2 - Análisis'!$AB$13,IF(U13=30,'Etapa 2 - Análisis'!$AC$13,IF(U13=31,'Etapa 2 - Análisis'!$AD$13,IF(U13=32,'Etapa 2 - Análisis'!$AE$13,IF(U13=33,'Etapa 2 - Análisis'!$AF$13,IF(U13=34,'Etapa 2 - Análisis'!$AG$13,IF(U13=35,'Etapa 2 - Análisis'!$AH$13,IF(U13=36,'Etapa 2 - Análisis'!$AI$13,IF(U13=37,'Etapa 2 - Análisis'!$AJ$13,IF(U13=38,'Etapa 2 - Análisis'!$AK$13,IF(U13=39,'Etapa 2 - Análisis'!$AL$13,IF(U13=40,'Etapa 2 - Análisis'!$AM$13,IF(U13=41,'Etapa 2 - Análisis'!$Y$8,IF(U13=42,'Etapa 2 - Análisis'!$Z$8,IF(U13=43,'Etapa 2 - Análisis'!$AA$8,IF(U13=44,'Etapa 2 - Análisis'!$AB$8,IF(U13=45,'Etapa 2 - Análisis'!$AC$8,IF(U13=46,'Etapa 2 - Análisis'!$AD$8,IF(U13=47,'Etapa 2 - Análisis'!$AE$8,IF(U13=48,'Etapa 2 - Análisis'!$AF$8,IF(U13=49,'Etapa 2 - Análisis'!$AG$8,IF(U13="","NO APLICA","Sin Zona"))))))))))))))))))))))))))))))))))))))))))))))))))</f>
        <v>ZONA DE RIESGO ALTA</v>
      </c>
      <c r="W13" s="109" t="s">
        <v>478</v>
      </c>
      <c r="X13" s="111" t="s">
        <v>430</v>
      </c>
      <c r="Y13" s="111" t="s">
        <v>481</v>
      </c>
      <c r="Z13" s="111" t="s">
        <v>482</v>
      </c>
      <c r="AA13" s="163" t="s">
        <v>485</v>
      </c>
    </row>
    <row r="14" spans="1:51" ht="78.75" customHeight="1" x14ac:dyDescent="0.25">
      <c r="A14" s="166"/>
      <c r="B14" s="164"/>
      <c r="C14" s="168"/>
      <c r="D14" s="111" t="s">
        <v>473</v>
      </c>
      <c r="E14" s="164"/>
      <c r="F14" s="168"/>
      <c r="G14" s="35"/>
      <c r="H14" s="168"/>
      <c r="I14" s="35"/>
      <c r="J14" s="35"/>
      <c r="K14" s="173"/>
      <c r="L14" s="168"/>
      <c r="M14" s="109" t="s">
        <v>476</v>
      </c>
      <c r="N14" s="66" t="s">
        <v>226</v>
      </c>
      <c r="O14" s="35"/>
      <c r="P14" s="35" t="s">
        <v>395</v>
      </c>
      <c r="Q14" s="168"/>
      <c r="R14" s="35"/>
      <c r="S14" s="168"/>
      <c r="T14" s="35"/>
      <c r="U14" s="35"/>
      <c r="V14" s="173"/>
      <c r="W14" s="109" t="s">
        <v>479</v>
      </c>
      <c r="X14" s="138">
        <v>44936</v>
      </c>
      <c r="Y14" s="138">
        <v>45261</v>
      </c>
      <c r="Z14" s="111" t="s">
        <v>483</v>
      </c>
      <c r="AA14" s="164"/>
    </row>
    <row r="15" spans="1:51" ht="76.5" customHeight="1" x14ac:dyDescent="0.25">
      <c r="A15" s="166"/>
      <c r="B15" s="164"/>
      <c r="C15" s="168"/>
      <c r="D15" s="80"/>
      <c r="E15" s="164"/>
      <c r="F15" s="168"/>
      <c r="G15" s="35"/>
      <c r="H15" s="168"/>
      <c r="I15" s="35"/>
      <c r="J15" s="35"/>
      <c r="K15" s="173"/>
      <c r="L15" s="168"/>
      <c r="M15" s="110" t="s">
        <v>477</v>
      </c>
      <c r="N15" s="66" t="s">
        <v>225</v>
      </c>
      <c r="O15" s="35" t="s">
        <v>395</v>
      </c>
      <c r="P15" s="35" t="str">
        <f t="shared" ref="O15:P17" si="1">IF($C$18="Oportunidad","NO APLICA","")</f>
        <v/>
      </c>
      <c r="Q15" s="168"/>
      <c r="R15" s="35"/>
      <c r="S15" s="168"/>
      <c r="T15" s="35"/>
      <c r="U15" s="35"/>
      <c r="V15" s="173"/>
      <c r="W15" s="109" t="s">
        <v>480</v>
      </c>
      <c r="X15" s="111" t="s">
        <v>430</v>
      </c>
      <c r="Y15" s="111" t="s">
        <v>481</v>
      </c>
      <c r="Z15" s="111" t="s">
        <v>484</v>
      </c>
      <c r="AA15" s="164"/>
    </row>
    <row r="16" spans="1:51" x14ac:dyDescent="0.25">
      <c r="A16" s="166"/>
      <c r="B16" s="164"/>
      <c r="C16" s="168"/>
      <c r="D16" s="80"/>
      <c r="E16" s="164"/>
      <c r="F16" s="168"/>
      <c r="G16" s="35"/>
      <c r="H16" s="168"/>
      <c r="I16" s="35"/>
      <c r="J16" s="35"/>
      <c r="K16" s="173"/>
      <c r="L16" s="168"/>
      <c r="M16" s="110"/>
      <c r="N16" s="66" t="s">
        <v>218</v>
      </c>
      <c r="O16" s="35" t="str">
        <f t="shared" si="1"/>
        <v/>
      </c>
      <c r="P16" s="35" t="str">
        <f t="shared" si="1"/>
        <v/>
      </c>
      <c r="Q16" s="168"/>
      <c r="R16" s="35"/>
      <c r="S16" s="168"/>
      <c r="T16" s="35"/>
      <c r="U16" s="35"/>
      <c r="V16" s="173"/>
      <c r="W16" s="80"/>
      <c r="X16" s="80"/>
      <c r="Y16" s="80"/>
      <c r="Z16" s="80"/>
      <c r="AA16" s="164"/>
    </row>
    <row r="17" spans="1:27" x14ac:dyDescent="0.25">
      <c r="A17" s="166"/>
      <c r="B17" s="165"/>
      <c r="C17" s="169"/>
      <c r="E17" s="165"/>
      <c r="F17" s="169"/>
      <c r="G17" s="35"/>
      <c r="H17" s="169"/>
      <c r="I17" s="35"/>
      <c r="J17" s="35"/>
      <c r="K17" s="173"/>
      <c r="L17" s="169"/>
      <c r="M17" s="97"/>
      <c r="N17" s="66" t="s">
        <v>218</v>
      </c>
      <c r="O17" s="35" t="str">
        <f t="shared" si="1"/>
        <v/>
      </c>
      <c r="P17" s="35" t="str">
        <f t="shared" si="1"/>
        <v/>
      </c>
      <c r="Q17" s="169"/>
      <c r="R17" s="35"/>
      <c r="S17" s="169"/>
      <c r="T17" s="35"/>
      <c r="U17" s="35"/>
      <c r="V17" s="173"/>
      <c r="W17" s="97"/>
      <c r="X17" s="143"/>
      <c r="Y17" s="143"/>
      <c r="Z17" s="143"/>
      <c r="AA17" s="165"/>
    </row>
    <row r="18" spans="1:27" ht="59.25" customHeight="1" x14ac:dyDescent="0.25">
      <c r="A18" s="166">
        <v>3</v>
      </c>
      <c r="B18" s="163" t="s">
        <v>498</v>
      </c>
      <c r="C18" s="167" t="s">
        <v>197</v>
      </c>
      <c r="D18" s="111" t="s">
        <v>486</v>
      </c>
      <c r="E18" s="198" t="s">
        <v>488</v>
      </c>
      <c r="F18" s="167" t="s">
        <v>206</v>
      </c>
      <c r="G18" s="35">
        <f>IF(F18="1 - Rara vez",1,IF(F18="2 - Improbable",2,IF(F18="3 - Posible",3,IF(F18="4 - Probable",4,IF(F18="5 - Casi seguro",5,IF(F18="1 - Baja",6,IF(F18="2 - Media",7,IF(F18="3 - Alta",8,IF(F18="Seleccione",0)))))))))</f>
        <v>3</v>
      </c>
      <c r="H18" s="167" t="s">
        <v>213</v>
      </c>
      <c r="I18" s="35">
        <f>IF(H18="1 -Insignificante",1,IF(H18="2 -Menor",2,IF(H18="3 -Moderado",3,IF(H18="5 -Moderado",6,IF(H18="4 -Mayor",4,IF(H18="10 -Mayor",7,IF(H18="5 -Catastrófico",5,IF(H18="20 -Catastrófico",8,IF(H18="1 - Mínimo/Leve",9,IF(H18="2 - Importante",10,IF(H18="3 - Fuerte",11,IF(H18="Seleccione",0))))))))))))</f>
        <v>4</v>
      </c>
      <c r="J18" s="35">
        <f>IF(AND(G18=1,I18=1),1,IF(AND(G18=1,I18=2),2,IF(AND(G18=1,I18=3),3,IF(AND(G18=1,I18=4),4,IF(AND(G18=1,I18=5),5,IF(AND(G18=2,I18=1),6,IF(AND(G18=2,I18=2),7,IF(AND(G18=2,I18=3),8,IF(AND(G18=2,I18=4),9,IF(AND(G18=2,I18=5),10,IF(AND(G18=3,I18=1),11,IF(AND(G18=3,I18=2),12,IF(AND(G18=3,I18=3),13,IF(AND(G18=3,I18=4),14,IF(AND(G18=3,I18=5),15,IF(AND(G18=4,I18=1),16,IF(AND(G18=4,I18=2),17,IF(AND(G18=4,I18=3),18,IF(AND(G18=4,I18=4),19,IF(AND(G18=4,I18=5),20,IF(AND(G18=5,I18=1),21,IF(AND(G18=5,I18=2),22,IF(AND(G18=5,I18=3),23,IF(AND(G18=5,I18=4),24,IF(AND(G18=5,I18=5),25,IF(AND(G18=1,I18=6),26,IF(AND(G18=1,I18=7),27,IF(AND(G18=1,I18=8),28,IF(AND(G18=2,I18=6),29,IF(AND(G18=2,I18=7),30,IF(AND(G18=2,I18=8),31,IF(AND(G18=3,I18=6),32,IF(AND(G18=3,I18=7),33,IF(AND(G18=3,I18=8),34,IF(AND(G18=4,I18=6),35,IF(AND(G18=4,I18=7),36,IF(AND(G18=4,I18=8),37,IF(AND(G18=5,I18=6),38,IF(AND(G18=5,I18=7),39,IF(AND(G18=5,I18=8),40,IF(AND(G18=6,I18=9),41,IF(AND(G18=6,I18=10),42,IF(AND(G18=6,I18=11),43,IF(AND(G18=7,I18=9),44,IF(AND(G18=7,I18=10),45,IF(AND(G18=7,I18=11),46,IF(AND(G18=8,I18=9),47,IF(AND(G18=8,I18=10),48,IF(AND(G18=8,I18=11),49,"Seleccione")))))))))))))))))))))))))))))))))))))))))))))))))</f>
        <v>14</v>
      </c>
      <c r="K18" s="173" t="str">
        <f>IF(J18=1,'Etapa 2 - Análisis'!$Y$4,IF(J18=2,'Etapa 2 - Análisis'!$Z$4,IF(J18=6,'Etapa 2 - Análisis'!$AD$4,IF(J18=7,'Etapa 2 - Análisis'!$AE$4,IF(J18=11,'Etapa 2 - Análisis'!$AI$4,IF(J18=3,'Etapa 2 - Análisis'!$AA$4,IF(J18=8,'Etapa 2 - Análisis'!$AF$4,IF(J18=12,'Etapa 2 - Análisis'!$AJ$4,IF(J18=16,'Etapa 2 - Análisis'!$AN$4,IF(J18=4,'Etapa 2 - Análisis'!$AB$4,IF(J18=5,'Etapa 2 - Análisis'!$AC$4,IF(J18=9,'Etapa 2 - Análisis'!$AG$4,IF(J18=13,'Etapa 2 - Análisis'!$AK$4,IF(J18=17,'Etapa 2 - Análisis'!$AO$4,IF(J18=18,'Etapa 2 - Análisis'!$AP$4,IF(J18=21,'Etapa 2 - Análisis'!$AS$4,IF(J18=22,'Etapa 2 - Análisis'!$AT$4,IF(J18=10,'Etapa 2 - Análisis'!$AH$4,IF(J18=14,'Etapa 2 - Análisis'!$AL$4,IF(J18=15,'Etapa 2 - Análisis'!$AM$4,IF(J18=19,'Etapa 2 - Análisis'!$AQ$4,IF(J18=20,'Etapa 2 - Análisis'!$AR$4,IF(J18=23,'Etapa 2 - Análisis'!$AU$4,IF(J18=24,'Etapa 2 - Análisis'!$AV$4,IF(J18=25,'Etapa 2 - Análisis'!$AW$4,IF(J18=26,'Etapa 2 - Análisis'!$Y$13,IF(J18=27,'Etapa 2 - Análisis'!$Z$13,IF(J18=28,'Etapa 2 - Análisis'!$AA$13,IF(J18=29,'Etapa 2 - Análisis'!$AB$13,IF(J18=30,'Etapa 2 - Análisis'!$AC$13,IF(J18=31,'Etapa 2 - Análisis'!$AD$13,IF(J18=32,'Etapa 2 - Análisis'!$AE$13,IF(J18=33,'Etapa 2 - Análisis'!$AF$13,IF(J18=34,'Etapa 2 - Análisis'!$AG$13,IF(J18=35,'Etapa 2 - Análisis'!$AH$13,IF(J18=36,'Etapa 2 - Análisis'!$AI$13,IF(J18=37,'Etapa 2 - Análisis'!$AJ$13,IF(J18=38,'Etapa 2 - Análisis'!$AK$13,IF(J18=39,'Etapa 2 - Análisis'!$AL$13,IF(J18=40,'Etapa 2 - Análisis'!$AM$13,IF(J18=41,'Etapa 2 - Análisis'!$Y$8,IF(J18=42,'Etapa 2 - Análisis'!$Z$8,IF(J18=43,'Etapa 2 - Análisis'!$AA$8,IF(J18=44,'Etapa 2 - Análisis'!$AB$8,IF(J18=45,'Etapa 2 - Análisis'!$AC$8,IF(J18=46,'Etapa 2 - Análisis'!$AD$8,IF(J18=47,'Etapa 2 - Análisis'!$AE$8,IF(J18=48,'Etapa 2 - Análisis'!$AF$8,IF(J18=49,'Etapa 2 - Análisis'!$AG$8,"Sin Zona")))))))))))))))))))))))))))))))))))))))))))))))))</f>
        <v>ZONA DE RIESGO EXTREMA</v>
      </c>
      <c r="L18" s="167" t="s">
        <v>320</v>
      </c>
      <c r="M18" s="65" t="s">
        <v>489</v>
      </c>
      <c r="N18" s="66" t="s">
        <v>226</v>
      </c>
      <c r="O18" s="35" t="str">
        <f>IF($C$18="Oportunidad","NO APLICA","")</f>
        <v/>
      </c>
      <c r="P18" s="35" t="s">
        <v>395</v>
      </c>
      <c r="Q18" s="167" t="s">
        <v>206</v>
      </c>
      <c r="R18" s="35">
        <f>IF(Q18="1 - Rara vez",1,IF(Q18="2 - Improbable",2,IF(Q18="3 - Posible",3,IF(Q18="4 - Probable",4,IF(Q18="5 - Casi seguro",5,IF(Q18="1 - Baja",6,IF(Q18="2 - Media",7,IF(Q18="3 - Alta",8,IF(Q18="NO APLICA","",IF(Q18="Seleccione",0))))))))))</f>
        <v>3</v>
      </c>
      <c r="S18" s="167" t="s">
        <v>212</v>
      </c>
      <c r="T18" s="35">
        <f>IF(S18="1 -Insignificante",1,IF(S18="2 -Menor",2,IF(S18="3 -Moderado",3,IF(S18="4 -Mayor",4,IF(S18="10 -Mayor",7,IF(S18="5 -Catastrófico",5,IF(S18="5 -Moderado",6,IF(S18="20 -Catastrófico",8,IF(S18="1 - Mínimo/Leve",9,IF(S18="2 - Importante",10,IF(S18="3 - Fuerte",11,IF(S18="NO APLICA","",IF(S18="Seleccione",0)))))))))))))</f>
        <v>3</v>
      </c>
      <c r="U18" s="35">
        <f>IF(AND(R18=1,T18=1),1,IF(AND(R18=1,T18=2),2,IF(AND(R18=1,T18=3),3,IF(AND(R18=1,T18=4),4,IF(AND(R18=1,T18=5),5,IF(AND(R18=2,T18=1),6,IF(AND(R18=2,T18=2),7,IF(AND(R18=2,T18=3),8,IF(AND(R18=2,T18=4),9,IF(AND(R18=2,T18=5),10,IF(AND(R18=3,T18=1),11,IF(AND(R18=3,T18=2),12,IF(AND(R18=3,T18=3),13,IF(AND(R18=3,T18=4),14,IF(AND(R18=3,T18=5),15,IF(AND(R18=4,T18=1),16,IF(AND(R18=4,T18=2),17,IF(AND(R18=4,T18=3),18,IF(AND(R18=4,T18=4),19,IF(AND(R18=4,T18=5),20,IF(AND(R18=5,T18=1),21,IF(AND(R18=5,T18=2),22,IF(AND(R18=5,T18=3),23,IF(AND(R18=5,T18=4),24,IF(AND(R18=5,T18=5),25,IF(AND(R18=1,T18=6),26,IF(AND(R18=1,T18=7),27,IF(AND(R18=1,T18=8),28,IF(AND(R18=2,T18=6),29,IF(AND(R18=2,T18=7),30,IF(AND(R18=2,T18=8),31,IF(AND(R18=3,T18=6),32,IF(AND(R18=3,T18=7),33,IF(AND(R18=3,T18=8),34,IF(AND(R18=4,T18=6),35,IF(AND(R18=4,T18=7),36,IF(AND(R18=4,T18=8),37,IF(AND(R18=5,T18=6),38,IF(AND(R18=5,T18=7),39,IF(AND(R18=5,T18=8),40,IF(AND(R18=6,T18=9),41,IF(AND(R18=6,T18=10),42,IF(AND(R18=6,T18=11),43,IF(AND(R18=7,T18=9),44,IF(AND(R18=7,T18=10),45,IF(AND(R18=7,T18=11),46,IF(AND(R18=8,T18=9),47,IF(AND(R18=8,T18=10),48,IF(AND(R18=8,T18=11),49,IF(AND(R18="",T18=""),"","Seleccione"))))))))))))))))))))))))))))))))))))))))))))))))))</f>
        <v>13</v>
      </c>
      <c r="V18" s="173" t="str">
        <f>IF(U18=1,'Etapa 2 - Análisis'!$Y$4,IF(U18=2,'Etapa 2 - Análisis'!$Z$4,IF(U18=6,'Etapa 2 - Análisis'!$AD$4,IF(U18=7,'Etapa 2 - Análisis'!$AE$4,IF(U18=11,'Etapa 2 - Análisis'!$AI$4,IF(U18=3,'Etapa 2 - Análisis'!$AA$4,IF(U18=8,'Etapa 2 - Análisis'!$AF$4,IF(U18=12,'Etapa 2 - Análisis'!$AJ$4,IF(U18=16,'Etapa 2 - Análisis'!$AN$4,IF(U18=4,'Etapa 2 - Análisis'!$AB$4,IF(U18=5,'Etapa 2 - Análisis'!$AC$4,IF(U18=9,'Etapa 2 - Análisis'!$AF$4,IF(U18=13,'Etapa 2 - Análisis'!$AK$4,IF(U18=17,'Etapa 2 - Análisis'!$AO$4,IF(U18=18,'Etapa 2 - Análisis'!$AP$4,IF(U18=21,'Etapa 2 - Análisis'!$AS$4,IF(U18=22,'Etapa 2 - Análisis'!$AT$4,IF(U18=10,'Etapa 2 - Análisis'!$AH$4,IF(U18=14,'Etapa 2 - Análisis'!$AL$4,IF(U18=15,'Etapa 2 - Análisis'!$AM$4,IF(U18=19,'Etapa 2 - Análisis'!$AQ$4,IF(U18=20,'Etapa 2 - Análisis'!$AR$4,IF(U18=23,'Etapa 2 - Análisis'!$AU$4,IF(U18=24,'Etapa 2 - Análisis'!$AV$4,IF(U18=25,'Etapa 2 - Análisis'!$AW$4,IF(U18=26,'Etapa 2 - Análisis'!$Y$13,IF(U18=27,'Etapa 2 - Análisis'!$Z$13,IF(U18=28,'Etapa 2 - Análisis'!$AA$13,IF(U18=29,'Etapa 2 - Análisis'!$AB$13,IF(U18=30,'Etapa 2 - Análisis'!$AC$13,IF(U18=31,'Etapa 2 - Análisis'!$AD$13,IF(U18=32,'Etapa 2 - Análisis'!$AE$13,IF(U18=33,'Etapa 2 - Análisis'!$AF$13,IF(U18=34,'Etapa 2 - Análisis'!$AG$13,IF(U18=35,'Etapa 2 - Análisis'!$AH$13,IF(U18=36,'Etapa 2 - Análisis'!$AI$13,IF(U18=37,'Etapa 2 - Análisis'!$AJ$13,IF(U18=38,'Etapa 2 - Análisis'!$AK$13,IF(U18=39,'Etapa 2 - Análisis'!$AL$13,IF(U18=40,'Etapa 2 - Análisis'!$AM$13,IF(U18=41,'Etapa 2 - Análisis'!$Y$8,IF(U18=42,'Etapa 2 - Análisis'!$Z$8,IF(U18=43,'Etapa 2 - Análisis'!$AA$8,IF(U18=44,'Etapa 2 - Análisis'!$AB$8,IF(U18=45,'Etapa 2 - Análisis'!$AC$8,IF(U18=46,'Etapa 2 - Análisis'!$AD$8,IF(U18=47,'Etapa 2 - Análisis'!$AE$8,IF(U18=48,'Etapa 2 - Análisis'!$AF$8,IF(U18=49,'Etapa 2 - Análisis'!$AG$8,IF(U18="","NO APLICA","Sin Zona"))))))))))))))))))))))))))))))))))))))))))))))))))</f>
        <v>ZONA DE RIESGO ALTA</v>
      </c>
      <c r="W18" s="111" t="s">
        <v>493</v>
      </c>
      <c r="X18" s="144">
        <v>44942</v>
      </c>
      <c r="Y18" s="144">
        <v>45290</v>
      </c>
      <c r="Z18" s="111" t="s">
        <v>494</v>
      </c>
      <c r="AA18" s="177" t="s">
        <v>1133</v>
      </c>
    </row>
    <row r="19" spans="1:27" ht="54" customHeight="1" x14ac:dyDescent="0.25">
      <c r="A19" s="166"/>
      <c r="B19" s="164"/>
      <c r="C19" s="168"/>
      <c r="D19" s="111" t="s">
        <v>487</v>
      </c>
      <c r="E19" s="198"/>
      <c r="F19" s="168"/>
      <c r="G19" s="35"/>
      <c r="H19" s="168"/>
      <c r="I19" s="35"/>
      <c r="J19" s="35"/>
      <c r="K19" s="173"/>
      <c r="L19" s="168"/>
      <c r="M19" s="65" t="s">
        <v>490</v>
      </c>
      <c r="N19" s="66" t="s">
        <v>226</v>
      </c>
      <c r="O19" s="35" t="str">
        <f t="shared" ref="O19:P22" si="2">IF($C$18="Oportunidad","NO APLICA","")</f>
        <v/>
      </c>
      <c r="P19" s="35" t="s">
        <v>395</v>
      </c>
      <c r="Q19" s="168"/>
      <c r="R19" s="35"/>
      <c r="S19" s="168"/>
      <c r="T19" s="35"/>
      <c r="U19" s="35"/>
      <c r="V19" s="173"/>
      <c r="W19" s="111" t="s">
        <v>493</v>
      </c>
      <c r="X19" s="144">
        <v>44942</v>
      </c>
      <c r="Y19" s="144">
        <v>45290</v>
      </c>
      <c r="Z19" s="111" t="s">
        <v>1131</v>
      </c>
      <c r="AA19" s="178"/>
    </row>
    <row r="20" spans="1:27" ht="32.25" customHeight="1" x14ac:dyDescent="0.25">
      <c r="A20" s="166"/>
      <c r="B20" s="164"/>
      <c r="C20" s="168"/>
      <c r="D20" s="80"/>
      <c r="E20" s="198"/>
      <c r="F20" s="168"/>
      <c r="G20" s="35"/>
      <c r="H20" s="168"/>
      <c r="I20" s="35"/>
      <c r="J20" s="35"/>
      <c r="K20" s="173"/>
      <c r="L20" s="168"/>
      <c r="M20" s="65" t="s">
        <v>491</v>
      </c>
      <c r="N20" s="66" t="s">
        <v>226</v>
      </c>
      <c r="O20" s="35" t="str">
        <f t="shared" si="2"/>
        <v/>
      </c>
      <c r="P20" s="35" t="s">
        <v>395</v>
      </c>
      <c r="Q20" s="168"/>
      <c r="R20" s="35"/>
      <c r="S20" s="168"/>
      <c r="T20" s="35"/>
      <c r="U20" s="35"/>
      <c r="V20" s="173"/>
      <c r="W20" s="111" t="s">
        <v>495</v>
      </c>
      <c r="X20" s="144">
        <v>44942</v>
      </c>
      <c r="Y20" s="144">
        <v>46690</v>
      </c>
      <c r="Z20" s="80" t="s">
        <v>1132</v>
      </c>
      <c r="AA20" s="178"/>
    </row>
    <row r="21" spans="1:27" ht="29.25" customHeight="1" x14ac:dyDescent="0.25">
      <c r="A21" s="166"/>
      <c r="B21" s="164"/>
      <c r="C21" s="168"/>
      <c r="D21" s="80"/>
      <c r="E21" s="198"/>
      <c r="F21" s="168"/>
      <c r="G21" s="35"/>
      <c r="H21" s="168"/>
      <c r="I21" s="35"/>
      <c r="J21" s="35"/>
      <c r="K21" s="173"/>
      <c r="L21" s="168"/>
      <c r="M21" s="65" t="s">
        <v>492</v>
      </c>
      <c r="N21" s="66" t="s">
        <v>226</v>
      </c>
      <c r="O21" s="35" t="str">
        <f t="shared" si="2"/>
        <v/>
      </c>
      <c r="P21" s="35" t="s">
        <v>395</v>
      </c>
      <c r="Q21" s="168"/>
      <c r="R21" s="35"/>
      <c r="S21" s="168"/>
      <c r="T21" s="35"/>
      <c r="U21" s="35"/>
      <c r="V21" s="173"/>
      <c r="W21" s="80" t="s">
        <v>496</v>
      </c>
      <c r="X21" s="144">
        <v>44942</v>
      </c>
      <c r="Y21" s="144">
        <v>45290</v>
      </c>
      <c r="Z21" s="80" t="s">
        <v>497</v>
      </c>
      <c r="AA21" s="178"/>
    </row>
    <row r="22" spans="1:27" x14ac:dyDescent="0.25">
      <c r="A22" s="166"/>
      <c r="B22" s="164"/>
      <c r="C22" s="169"/>
      <c r="D22" s="80"/>
      <c r="E22" s="198"/>
      <c r="F22" s="169"/>
      <c r="G22" s="35"/>
      <c r="H22" s="169"/>
      <c r="I22" s="35"/>
      <c r="J22" s="35"/>
      <c r="K22" s="173"/>
      <c r="L22" s="169"/>
      <c r="M22" s="65"/>
      <c r="N22" s="66" t="s">
        <v>218</v>
      </c>
      <c r="O22" s="35" t="str">
        <f t="shared" si="2"/>
        <v/>
      </c>
      <c r="P22" s="35" t="str">
        <f t="shared" si="2"/>
        <v/>
      </c>
      <c r="Q22" s="169"/>
      <c r="R22" s="35"/>
      <c r="S22" s="169"/>
      <c r="T22" s="35"/>
      <c r="U22" s="35"/>
      <c r="V22" s="173"/>
      <c r="W22" s="80"/>
      <c r="X22" s="80"/>
      <c r="Y22" s="80"/>
      <c r="Z22" s="80"/>
      <c r="AA22" s="178"/>
    </row>
    <row r="23" spans="1:27" ht="120.75" customHeight="1" x14ac:dyDescent="0.25">
      <c r="A23" s="166">
        <v>4</v>
      </c>
      <c r="B23" s="177" t="s">
        <v>527</v>
      </c>
      <c r="C23" s="167" t="s">
        <v>197</v>
      </c>
      <c r="D23" s="80" t="s">
        <v>1115</v>
      </c>
      <c r="E23" s="177" t="s">
        <v>499</v>
      </c>
      <c r="F23" s="167" t="s">
        <v>205</v>
      </c>
      <c r="G23" s="35">
        <f>IF(F23="1 - Rara vez",1,IF(F23="2 - Improbable",2,IF(F23="3 - Posible",3,IF(F23="4 - Probable",4,IF(F23="5 - Casi seguro",5,IF(F23="1 - Baja",6,IF(F23="2 - Media",7,IF(F23="3 - Alta",8,IF(F23="Seleccione",0)))))))))</f>
        <v>4</v>
      </c>
      <c r="H23" s="167" t="s">
        <v>213</v>
      </c>
      <c r="I23" s="35">
        <f>IF(H23="1 -Insignificante",1,IF(H23="2 -Menor",2,IF(H23="3 -Moderado",3,IF(H23="5 -Moderado",6,IF(H23="4 -Mayor",4,IF(H23="10 -Mayor",7,IF(H23="5 -Catastrófico",5,IF(H23="20 -Catastrófico",8,IF(H23="1 - Mínimo/Leve",9,IF(H23="2 - Importante",10,IF(H23="3 - Fuerte",11,IF(H23="Seleccione",0))))))))))))</f>
        <v>4</v>
      </c>
      <c r="J23" s="35">
        <f>IF(AND(G23=1,I23=1),1,IF(AND(G23=1,I23=2),2,IF(AND(G23=1,I23=3),3,IF(AND(G23=1,I23=4),4,IF(AND(G23=1,I23=5),5,IF(AND(G23=2,I23=1),6,IF(AND(G23=2,I23=2),7,IF(AND(G23=2,I23=3),8,IF(AND(G23=2,I23=4),9,IF(AND(G23=2,I23=5),10,IF(AND(G23=3,I23=1),11,IF(AND(G23=3,I23=2),12,IF(AND(G23=3,I23=3),13,IF(AND(G23=3,I23=4),14,IF(AND(G23=3,I23=5),15,IF(AND(G23=4,I23=1),16,IF(AND(G23=4,I23=2),17,IF(AND(G23=4,I23=3),18,IF(AND(G23=4,I23=4),19,IF(AND(G23=4,I23=5),20,IF(AND(G23=5,I23=1),21,IF(AND(G23=5,I23=2),22,IF(AND(G23=5,I23=3),23,IF(AND(G23=5,I23=4),24,IF(AND(G23=5,I23=5),25,IF(AND(G23=1,I23=6),26,IF(AND(G23=1,I23=7),27,IF(AND(G23=1,I23=8),28,IF(AND(G23=2,I23=6),29,IF(AND(G23=2,I23=7),30,IF(AND(G23=2,I23=8),31,IF(AND(G23=3,I23=6),32,IF(AND(G23=3,I23=7),33,IF(AND(G23=3,I23=8),34,IF(AND(G23=4,I23=6),35,IF(AND(G23=4,I23=7),36,IF(AND(G23=4,I23=8),37,IF(AND(G23=5,I23=6),38,IF(AND(G23=5,I23=7),39,IF(AND(G23=5,I23=8),40,IF(AND(G23=6,I23=9),41,IF(AND(G23=6,I23=10),42,IF(AND(G23=6,I23=11),43,IF(AND(G23=7,I23=9),44,IF(AND(G23=7,I23=10),45,IF(AND(G23=7,I23=11),46,IF(AND(G23=8,I23=9),47,IF(AND(G23=8,I23=10),48,IF(AND(G23=8,I23=11),49,"Seleccione")))))))))))))))))))))))))))))))))))))))))))))))))</f>
        <v>19</v>
      </c>
      <c r="K23" s="173" t="str">
        <f>IF(J23=1,'Etapa 2 - Análisis'!$Y$4,IF(J23=2,'Etapa 2 - Análisis'!$Z$4,IF(J23=6,'Etapa 2 - Análisis'!$AD$4,IF(J23=7,'Etapa 2 - Análisis'!$AE$4,IF(J23=11,'Etapa 2 - Análisis'!$AI$4,IF(J23=3,'Etapa 2 - Análisis'!$AA$4,IF(J23=8,'Etapa 2 - Análisis'!$AF$4,IF(J23=12,'Etapa 2 - Análisis'!$AJ$4,IF(J23=16,'Etapa 2 - Análisis'!$AN$4,IF(J23=4,'Etapa 2 - Análisis'!$AB$4,IF(J23=5,'Etapa 2 - Análisis'!$AC$4,IF(J23=9,'Etapa 2 - Análisis'!$AG$4,IF(J23=13,'Etapa 2 - Análisis'!$AK$4,IF(J23=17,'Etapa 2 - Análisis'!$AO$4,IF(J23=18,'Etapa 2 - Análisis'!$AP$4,IF(J23=21,'Etapa 2 - Análisis'!$AS$4,IF(J23=22,'Etapa 2 - Análisis'!$AT$4,IF(J23=10,'Etapa 2 - Análisis'!$AH$4,IF(J23=14,'Etapa 2 - Análisis'!$AL$4,IF(J23=15,'Etapa 2 - Análisis'!$AM$4,IF(J23=19,'Etapa 2 - Análisis'!$AQ$4,IF(J23=20,'Etapa 2 - Análisis'!$AR$4,IF(J23=23,'Etapa 2 - Análisis'!$AU$4,IF(J23=24,'Etapa 2 - Análisis'!$AV$4,IF(J23=25,'Etapa 2 - Análisis'!$AW$4,IF(J23=26,'Etapa 2 - Análisis'!$Y$13,IF(J23=27,'Etapa 2 - Análisis'!$Z$13,IF(J23=28,'Etapa 2 - Análisis'!$AA$13,IF(J23=29,'Etapa 2 - Análisis'!$AB$13,IF(J23=30,'Etapa 2 - Análisis'!$AC$13,IF(J23=31,'Etapa 2 - Análisis'!$AD$13,IF(J23=32,'Etapa 2 - Análisis'!$AE$13,IF(J23=33,'Etapa 2 - Análisis'!$AF$13,IF(J23=34,'Etapa 2 - Análisis'!$AG$13,IF(J23=35,'Etapa 2 - Análisis'!$AH$13,IF(J23=36,'Etapa 2 - Análisis'!$AI$13,IF(J23=37,'Etapa 2 - Análisis'!$AJ$13,IF(J23=38,'Etapa 2 - Análisis'!$AK$13,IF(J23=39,'Etapa 2 - Análisis'!$AL$13,IF(J23=40,'Etapa 2 - Análisis'!$AM$13,IF(J23=41,'Etapa 2 - Análisis'!$Y$8,IF(J23=42,'Etapa 2 - Análisis'!$Z$8,IF(J23=43,'Etapa 2 - Análisis'!$AA$8,IF(J23=44,'Etapa 2 - Análisis'!$AB$8,IF(J23=45,'Etapa 2 - Análisis'!$AC$8,IF(J23=46,'Etapa 2 - Análisis'!$AD$8,IF(J23=47,'Etapa 2 - Análisis'!$AE$8,IF(J23=48,'Etapa 2 - Análisis'!$AF$8,IF(J23=49,'Etapa 2 - Análisis'!$AG$8,"Sin Zona")))))))))))))))))))))))))))))))))))))))))))))))))</f>
        <v>ZONA DE RIESGO EXTREMA</v>
      </c>
      <c r="L23" s="167" t="s">
        <v>320</v>
      </c>
      <c r="M23" s="65" t="s">
        <v>500</v>
      </c>
      <c r="N23" s="66" t="s">
        <v>225</v>
      </c>
      <c r="O23" s="35" t="str">
        <f>IF($C$23="Oportunidad","NO APLICA","")</f>
        <v/>
      </c>
      <c r="P23" s="35" t="s">
        <v>395</v>
      </c>
      <c r="Q23" s="167" t="s">
        <v>205</v>
      </c>
      <c r="R23" s="35">
        <f>IF(Q23="1 - Rara vez",1,IF(Q23="2 - Improbable",2,IF(Q23="3 - Posible",3,IF(Q23="4 - Probable",4,IF(Q23="5 - Casi seguro",5,IF(Q23="1 - Baja",6,IF(Q23="2 - Media",7,IF(Q23="3 - Alta",8,IF(Q23="NO APLICA","",IF(Q23="Seleccione",0))))))))))</f>
        <v>4</v>
      </c>
      <c r="S23" s="167" t="s">
        <v>212</v>
      </c>
      <c r="T23" s="35">
        <f>IF(S23="1 -Insignificante",1,IF(S23="2 -Menor",2,IF(S23="3 -Moderado",3,IF(S23="4 -Mayor",4,IF(S23="10 -Mayor",7,IF(S23="5 -Catastrófico",5,IF(S23="5 -Moderado",6,IF(S23="20 -Catastrófico",8,IF(S23="1 - Mínimo/Leve",9,IF(S23="2 - Importante",10,IF(S23="3 - Fuerte",11,IF(S23="NO APLICA","",IF(S23="Seleccione",0)))))))))))))</f>
        <v>3</v>
      </c>
      <c r="U23" s="35">
        <f>IF(AND(R23=1,T23=1),1,IF(AND(R23=1,T23=2),2,IF(AND(R23=1,T23=3),3,IF(AND(R23=1,T23=4),4,IF(AND(R23=1,T23=5),5,IF(AND(R23=2,T23=1),6,IF(AND(R23=2,T23=2),7,IF(AND(R23=2,T23=3),8,IF(AND(R23=2,T23=4),9,IF(AND(R23=2,T23=5),10,IF(AND(R23=3,T23=1),11,IF(AND(R23=3,T23=2),12,IF(AND(R23=3,T23=3),13,IF(AND(R23=3,T23=4),14,IF(AND(R23=3,T23=5),15,IF(AND(R23=4,T23=1),16,IF(AND(R23=4,T23=2),17,IF(AND(R23=4,T23=3),18,IF(AND(R23=4,T23=4),19,IF(AND(R23=4,T23=5),20,IF(AND(R23=5,T23=1),21,IF(AND(R23=5,T23=2),22,IF(AND(R23=5,T23=3),23,IF(AND(R23=5,T23=4),24,IF(AND(R23=5,T23=5),25,IF(AND(R23=1,T23=6),26,IF(AND(R23=1,T23=7),27,IF(AND(R23=1,T23=8),28,IF(AND(R23=2,T23=6),29,IF(AND(R23=2,T23=7),30,IF(AND(R23=2,T23=8),31,IF(AND(R23=3,T23=6),32,IF(AND(R23=3,T23=7),33,IF(AND(R23=3,T23=8),34,IF(AND(R23=4,T23=6),35,IF(AND(R23=4,T23=7),36,IF(AND(R23=4,T23=8),37,IF(AND(R23=5,T23=6),38,IF(AND(R23=5,T23=7),39,IF(AND(R23=5,T23=8),40,IF(AND(R23=6,T23=9),41,IF(AND(R23=6,T23=10),42,IF(AND(R23=6,T23=11),43,IF(AND(R23=7,T23=9),44,IF(AND(R23=7,T23=10),45,IF(AND(R23=7,T23=11),46,IF(AND(R23=8,T23=9),47,IF(AND(R23=8,T23=10),48,IF(AND(R23=8,T23=11),49,IF(AND(R23="",T23=""),"","Seleccione"))))))))))))))))))))))))))))))))))))))))))))))))))</f>
        <v>18</v>
      </c>
      <c r="V23" s="173" t="str">
        <f>IF(U23=1,'Etapa 2 - Análisis'!$Y$4,IF(U23=2,'Etapa 2 - Análisis'!$Z$4,IF(U23=6,'Etapa 2 - Análisis'!$AD$4,IF(U23=7,'Etapa 2 - Análisis'!$AE$4,IF(U23=11,'Etapa 2 - Análisis'!$AI$4,IF(U23=3,'Etapa 2 - Análisis'!$AA$4,IF(U23=8,'Etapa 2 - Análisis'!$AF$4,IF(U23=12,'Etapa 2 - Análisis'!$AJ$4,IF(U23=16,'Etapa 2 - Análisis'!$AN$4,IF(U23=4,'Etapa 2 - Análisis'!$AB$4,IF(U23=5,'Etapa 2 - Análisis'!$AC$4,IF(U23=9,'Etapa 2 - Análisis'!$AF$4,IF(U23=13,'Etapa 2 - Análisis'!$AK$4,IF(U23=17,'Etapa 2 - Análisis'!$AO$4,IF(U23=18,'Etapa 2 - Análisis'!$AP$4,IF(U23=21,'Etapa 2 - Análisis'!$AS$4,IF(U23=22,'Etapa 2 - Análisis'!$AT$4,IF(U23=10,'Etapa 2 - Análisis'!$AH$4,IF(U23=14,'Etapa 2 - Análisis'!$AL$4,IF(U23=15,'Etapa 2 - Análisis'!$AM$4,IF(U23=19,'Etapa 2 - Análisis'!$AQ$4,IF(U23=20,'Etapa 2 - Análisis'!$AR$4,IF(U23=23,'Etapa 2 - Análisis'!$AU$4,IF(U23=24,'Etapa 2 - Análisis'!$AV$4,IF(U23=25,'Etapa 2 - Análisis'!$AW$4,IF(U23=26,'Etapa 2 - Análisis'!$Y$13,IF(U23=27,'Etapa 2 - Análisis'!$Z$13,IF(U23=28,'Etapa 2 - Análisis'!$AA$13,IF(U23=29,'Etapa 2 - Análisis'!$AB$13,IF(U23=30,'Etapa 2 - Análisis'!$AC$13,IF(U23=31,'Etapa 2 - Análisis'!$AD$13,IF(U23=32,'Etapa 2 - Análisis'!$AE$13,IF(U23=33,'Etapa 2 - Análisis'!$AF$13,IF(U23=34,'Etapa 2 - Análisis'!$AG$13,IF(U23=35,'Etapa 2 - Análisis'!$AH$13,IF(U23=36,'Etapa 2 - Análisis'!$AI$13,IF(U23=37,'Etapa 2 - Análisis'!$AJ$13,IF(U23=38,'Etapa 2 - Análisis'!$AK$13,IF(U23=39,'Etapa 2 - Análisis'!$AL$13,IF(U23=40,'Etapa 2 - Análisis'!$AM$13,IF(U23=41,'Etapa 2 - Análisis'!$Y$8,IF(U23=42,'Etapa 2 - Análisis'!$Z$8,IF(U23=43,'Etapa 2 - Análisis'!$AA$8,IF(U23=44,'Etapa 2 - Análisis'!$AB$8,IF(U23=45,'Etapa 2 - Análisis'!$AC$8,IF(U23=46,'Etapa 2 - Análisis'!$AD$8,IF(U23=47,'Etapa 2 - Análisis'!$AE$8,IF(U23=48,'Etapa 2 - Análisis'!$AF$8,IF(U23=49,'Etapa 2 - Análisis'!$AG$8,IF(U23="","NO APLICA","Sin Zona"))))))))))))))))))))))))))))))))))))))))))))))))))</f>
        <v>ZONA DE RIESGO ALTA</v>
      </c>
      <c r="W23" s="65" t="s">
        <v>507</v>
      </c>
      <c r="X23" s="144" t="s">
        <v>508</v>
      </c>
      <c r="Y23" s="145" t="s">
        <v>509</v>
      </c>
      <c r="Z23" s="80" t="s">
        <v>510</v>
      </c>
      <c r="AA23" s="177" t="s">
        <v>515</v>
      </c>
    </row>
    <row r="24" spans="1:27" ht="128.25" customHeight="1" x14ac:dyDescent="0.25">
      <c r="A24" s="166"/>
      <c r="B24" s="178"/>
      <c r="C24" s="168"/>
      <c r="D24" s="65" t="s">
        <v>1116</v>
      </c>
      <c r="E24" s="178"/>
      <c r="F24" s="168"/>
      <c r="G24" s="35"/>
      <c r="H24" s="168"/>
      <c r="I24" s="35"/>
      <c r="J24" s="35"/>
      <c r="K24" s="173"/>
      <c r="L24" s="168"/>
      <c r="M24" s="65" t="s">
        <v>501</v>
      </c>
      <c r="N24" s="66" t="s">
        <v>226</v>
      </c>
      <c r="O24" s="35" t="str">
        <f t="shared" ref="O24:P27" si="3">IF($C$23="Oportunidad","NO APLICA","")</f>
        <v/>
      </c>
      <c r="P24" s="35" t="s">
        <v>395</v>
      </c>
      <c r="Q24" s="168"/>
      <c r="R24" s="35"/>
      <c r="S24" s="168"/>
      <c r="T24" s="35"/>
      <c r="U24" s="35"/>
      <c r="V24" s="173"/>
      <c r="W24" s="65" t="s">
        <v>503</v>
      </c>
      <c r="X24" s="145" t="s">
        <v>504</v>
      </c>
      <c r="Y24" s="145" t="s">
        <v>505</v>
      </c>
      <c r="Z24" s="80" t="s">
        <v>506</v>
      </c>
      <c r="AA24" s="178"/>
    </row>
    <row r="25" spans="1:27" ht="129.75" customHeight="1" x14ac:dyDescent="0.25">
      <c r="A25" s="166"/>
      <c r="B25" s="178"/>
      <c r="C25" s="168"/>
      <c r="D25" s="65" t="s">
        <v>1117</v>
      </c>
      <c r="E25" s="178"/>
      <c r="F25" s="168"/>
      <c r="G25" s="35"/>
      <c r="H25" s="168"/>
      <c r="I25" s="35"/>
      <c r="J25" s="35"/>
      <c r="K25" s="173"/>
      <c r="L25" s="168"/>
      <c r="M25" s="65" t="s">
        <v>502</v>
      </c>
      <c r="N25" s="66" t="s">
        <v>225</v>
      </c>
      <c r="O25" s="35" t="str">
        <f t="shared" si="3"/>
        <v/>
      </c>
      <c r="P25" s="35" t="s">
        <v>395</v>
      </c>
      <c r="Q25" s="168"/>
      <c r="R25" s="35"/>
      <c r="S25" s="168"/>
      <c r="T25" s="35"/>
      <c r="U25" s="35"/>
      <c r="V25" s="173"/>
      <c r="W25" s="65" t="s">
        <v>511</v>
      </c>
      <c r="X25" s="145" t="s">
        <v>512</v>
      </c>
      <c r="Y25" s="145" t="s">
        <v>513</v>
      </c>
      <c r="Z25" s="80" t="s">
        <v>514</v>
      </c>
      <c r="AA25" s="178"/>
    </row>
    <row r="26" spans="1:27" x14ac:dyDescent="0.25">
      <c r="A26" s="166"/>
      <c r="B26" s="178"/>
      <c r="C26" s="168"/>
      <c r="D26" s="80"/>
      <c r="E26" s="178"/>
      <c r="F26" s="168"/>
      <c r="G26" s="35"/>
      <c r="H26" s="168"/>
      <c r="I26" s="35"/>
      <c r="J26" s="35"/>
      <c r="K26" s="173"/>
      <c r="L26" s="168"/>
      <c r="M26" s="65"/>
      <c r="N26" s="66" t="s">
        <v>218</v>
      </c>
      <c r="O26" s="35" t="str">
        <f t="shared" si="3"/>
        <v/>
      </c>
      <c r="P26" s="35" t="str">
        <f t="shared" si="3"/>
        <v/>
      </c>
      <c r="Q26" s="168"/>
      <c r="R26" s="35"/>
      <c r="S26" s="168"/>
      <c r="T26" s="35"/>
      <c r="U26" s="35"/>
      <c r="V26" s="173"/>
      <c r="W26" s="80"/>
      <c r="X26" s="80"/>
      <c r="Y26" s="80"/>
      <c r="Z26" s="80"/>
      <c r="AA26" s="178"/>
    </row>
    <row r="27" spans="1:27" x14ac:dyDescent="0.25">
      <c r="A27" s="166"/>
      <c r="B27" s="179"/>
      <c r="C27" s="169"/>
      <c r="D27" s="80"/>
      <c r="E27" s="179"/>
      <c r="F27" s="169"/>
      <c r="G27" s="35"/>
      <c r="H27" s="169"/>
      <c r="I27" s="35"/>
      <c r="J27" s="35"/>
      <c r="K27" s="173"/>
      <c r="L27" s="169"/>
      <c r="M27" s="65"/>
      <c r="N27" s="66" t="s">
        <v>218</v>
      </c>
      <c r="O27" s="35" t="str">
        <f t="shared" si="3"/>
        <v/>
      </c>
      <c r="P27" s="35" t="str">
        <f t="shared" si="3"/>
        <v/>
      </c>
      <c r="Q27" s="169"/>
      <c r="R27" s="35"/>
      <c r="S27" s="169"/>
      <c r="T27" s="35"/>
      <c r="U27" s="35"/>
      <c r="V27" s="173"/>
      <c r="W27" s="80"/>
      <c r="X27" s="80"/>
      <c r="Y27" s="80"/>
      <c r="Z27" s="80"/>
      <c r="AA27" s="179"/>
    </row>
    <row r="28" spans="1:27" ht="95.25" customHeight="1" x14ac:dyDescent="0.25">
      <c r="A28" s="166">
        <v>5</v>
      </c>
      <c r="B28" s="163" t="s">
        <v>1174</v>
      </c>
      <c r="C28" s="167" t="s">
        <v>329</v>
      </c>
      <c r="D28" s="111" t="s">
        <v>1175</v>
      </c>
      <c r="E28" s="180" t="s">
        <v>1176</v>
      </c>
      <c r="F28" s="167" t="s">
        <v>206</v>
      </c>
      <c r="G28" s="35">
        <f>IF(F28="1 - Rara vez",1,IF(F28="2 - Improbable",2,IF(F28="3 - Posible",3,IF(F28="4 - Probable",4,IF(F28="5 - Casi seguro",5,IF(F28="1 - Baja",6,IF(F28="2 - Media",7,IF(F28="3 - Alta",8,IF(F28="Seleccione",0)))))))))</f>
        <v>3</v>
      </c>
      <c r="H28" s="167" t="s">
        <v>213</v>
      </c>
      <c r="I28" s="35">
        <f>IF(H28="1 -Insignificante",1,IF(H28="2 -Menor",2,IF(H28="3 -Moderado",3,IF(H28="5 -Moderado",6,IF(H28="4 -Mayor",4,IF(H28="10 -Mayor",7,IF(H28="5 -Catastrófico",5,IF(H28="20 -Catastrófico",8,IF(H28="1 - Mínimo/Leve",9,IF(H28="2 - Importante",10,IF(H28="3 - Fuerte",11,IF(H28="Seleccione",0))))))))))))</f>
        <v>4</v>
      </c>
      <c r="J28" s="35">
        <f>IF(AND(G28=1,I28=1),1,IF(AND(G28=1,I28=2),2,IF(AND(G28=1,I28=3),3,IF(AND(G28=1,I28=4),4,IF(AND(G28=1,I28=5),5,IF(AND(G28=2,I28=1),6,IF(AND(G28=2,I28=2),7,IF(AND(G28=2,I28=3),8,IF(AND(G28=2,I28=4),9,IF(AND(G28=2,I28=5),10,IF(AND(G28=3,I28=1),11,IF(AND(G28=3,I28=2),12,IF(AND(G28=3,I28=3),13,IF(AND(G28=3,I28=4),14,IF(AND(G28=3,I28=5),15,IF(AND(G28=4,I28=1),16,IF(AND(G28=4,I28=2),17,IF(AND(G28=4,I28=3),18,IF(AND(G28=4,I28=4),19,IF(AND(G28=4,I28=5),20,IF(AND(G28=5,I28=1),21,IF(AND(G28=5,I28=2),22,IF(AND(G28=5,I28=3),23,IF(AND(G28=5,I28=4),24,IF(AND(G28=5,I28=5),25,IF(AND(G28=1,I28=6),26,IF(AND(G28=1,I28=7),27,IF(AND(G28=1,I28=8),28,IF(AND(G28=2,I28=6),29,IF(AND(G28=2,I28=7),30,IF(AND(G28=2,I28=8),31,IF(AND(G28=3,I28=6),32,IF(AND(G28=3,I28=7),33,IF(AND(G28=3,I28=8),34,IF(AND(G28=4,I28=6),35,IF(AND(G28=4,I28=7),36,IF(AND(G28=4,I28=8),37,IF(AND(G28=5,I28=6),38,IF(AND(G28=5,I28=7),39,IF(AND(G28=5,I28=8),40,IF(AND(G28=6,I28=9),41,IF(AND(G28=6,I28=10),42,IF(AND(G28=6,I28=11),43,IF(AND(G28=7,I28=9),44,IF(AND(G28=7,I28=10),45,IF(AND(G28=7,I28=11),46,IF(AND(G28=8,I28=9),47,IF(AND(G28=8,I28=10),48,IF(AND(G28=8,I28=11),49,"Seleccione")))))))))))))))))))))))))))))))))))))))))))))))))</f>
        <v>14</v>
      </c>
      <c r="K28" s="173" t="str">
        <f>IF(J28=1,'Etapa 2 - Análisis'!$Y$4,IF(J28=2,'Etapa 2 - Análisis'!$Z$4,IF(J28=6,'Etapa 2 - Análisis'!$AD$4,IF(J28=7,'Etapa 2 - Análisis'!$AE$4,IF(J28=11,'Etapa 2 - Análisis'!$AI$4,IF(J28=3,'Etapa 2 - Análisis'!$AA$4,IF(J28=8,'Etapa 2 - Análisis'!$AF$4,IF(J28=12,'Etapa 2 - Análisis'!$AJ$4,IF(J28=16,'Etapa 2 - Análisis'!$AN$4,IF(J28=4,'Etapa 2 - Análisis'!$AB$4,IF(J28=5,'Etapa 2 - Análisis'!$AC$4,IF(J28=9,'Etapa 2 - Análisis'!$AG$4,IF(J28=13,'Etapa 2 - Análisis'!$AK$4,IF(J28=17,'Etapa 2 - Análisis'!$AO$4,IF(J28=18,'Etapa 2 - Análisis'!$AP$4,IF(J28=21,'Etapa 2 - Análisis'!$AS$4,IF(J28=22,'Etapa 2 - Análisis'!$AT$4,IF(J28=10,'Etapa 2 - Análisis'!$AH$4,IF(J28=14,'Etapa 2 - Análisis'!$AL$4,IF(J28=15,'Etapa 2 - Análisis'!$AM$4,IF(J28=19,'Etapa 2 - Análisis'!$AQ$4,IF(J28=20,'Etapa 2 - Análisis'!$AR$4,IF(J28=23,'Etapa 2 - Análisis'!$AU$4,IF(J28=24,'Etapa 2 - Análisis'!$AV$4,IF(J28=25,'Etapa 2 - Análisis'!$AW$4,IF(J28=26,'Etapa 2 - Análisis'!$Y$13,IF(J28=27,'Etapa 2 - Análisis'!$Z$13,IF(J28=28,'Etapa 2 - Análisis'!$AA$13,IF(J28=29,'Etapa 2 - Análisis'!$AB$13,IF(J28=30,'Etapa 2 - Análisis'!$AC$13,IF(J28=31,'Etapa 2 - Análisis'!$AD$13,IF(J28=32,'Etapa 2 - Análisis'!$AE$13,IF(J28=33,'Etapa 2 - Análisis'!$AF$13,IF(J28=34,'Etapa 2 - Análisis'!$AG$13,IF(J28=35,'Etapa 2 - Análisis'!$AH$13,IF(J28=36,'Etapa 2 - Análisis'!$AI$13,IF(J28=37,'Etapa 2 - Análisis'!$AJ$13,IF(J28=38,'Etapa 2 - Análisis'!$AK$13,IF(J28=39,'Etapa 2 - Análisis'!$AL$13,IF(J28=40,'Etapa 2 - Análisis'!$AM$13,IF(J28=41,'Etapa 2 - Análisis'!$Y$8,IF(J28=42,'Etapa 2 - Análisis'!$Z$8,IF(J28=43,'Etapa 2 - Análisis'!$AA$8,IF(J28=44,'Etapa 2 - Análisis'!$AB$8,IF(J28=45,'Etapa 2 - Análisis'!$AC$8,IF(J28=46,'Etapa 2 - Análisis'!$AD$8,IF(J28=47,'Etapa 2 - Análisis'!$AE$8,IF(J28=48,'Etapa 2 - Análisis'!$AF$8,IF(J28=49,'Etapa 2 - Análisis'!$AG$8,"Sin Zona")))))))))))))))))))))))))))))))))))))))))))))))))</f>
        <v>ZONA DE RIESGO EXTREMA</v>
      </c>
      <c r="L28" s="167" t="s">
        <v>320</v>
      </c>
      <c r="M28" s="65" t="s">
        <v>1178</v>
      </c>
      <c r="N28" s="66" t="s">
        <v>218</v>
      </c>
      <c r="O28" s="35"/>
      <c r="P28" s="35" t="str">
        <f>IF($C$28="Oportunidad","NO APLICA","")</f>
        <v/>
      </c>
      <c r="Q28" s="167" t="s">
        <v>208</v>
      </c>
      <c r="R28" s="35">
        <f>IF(Q28="1 - Rara vez",1,IF(Q28="2 - Improbable",2,IF(Q28="3 - Posible",3,IF(Q28="4 - Probable",4,IF(Q28="5 - Casi seguro",5,IF(Q28="1 - Baja",6,IF(Q28="2 - Media",7,IF(Q28="3 - Alta",8,IF(Q28="NO APLICA","",IF(Q28="Seleccione",0))))))))))</f>
        <v>1</v>
      </c>
      <c r="S28" s="167" t="s">
        <v>213</v>
      </c>
      <c r="T28" s="35">
        <f>IF(S28="1 -Insignificante",1,IF(S28="2 -Menor",2,IF(S28="3 -Moderado",3,IF(S28="4 -Mayor",4,IF(S28="10 -Mayor",7,IF(S28="5 -Catastrófico",5,IF(S28="5 -Moderado",6,IF(S28="20 -Catastrófico",8,IF(S28="1 - Mínimo/Leve",9,IF(S28="2 - Importante",10,IF(S28="3 - Fuerte",11,IF(S28="NO APLICA","",IF(S28="Seleccione",0)))))))))))))</f>
        <v>4</v>
      </c>
      <c r="U28" s="35">
        <f>IF(AND(R28=1,T28=1),1,IF(AND(R28=1,T28=2),2,IF(AND(R28=1,T28=3),3,IF(AND(R28=1,T28=4),4,IF(AND(R28=1,T28=5),5,IF(AND(R28=2,T28=1),6,IF(AND(R28=2,T28=2),7,IF(AND(R28=2,T28=3),8,IF(AND(R28=2,T28=4),9,IF(AND(R28=2,T28=5),10,IF(AND(R28=3,T28=1),11,IF(AND(R28=3,T28=2),12,IF(AND(R28=3,T28=3),13,IF(AND(R28=3,T28=4),14,IF(AND(R28=3,T28=5),15,IF(AND(R28=4,T28=1),16,IF(AND(R28=4,T28=2),17,IF(AND(R28=4,T28=3),18,IF(AND(R28=4,T28=4),19,IF(AND(R28=4,T28=5),20,IF(AND(R28=5,T28=1),21,IF(AND(R28=5,T28=2),22,IF(AND(R28=5,T28=3),23,IF(AND(R28=5,T28=4),24,IF(AND(R28=5,T28=5),25,IF(AND(R28=1,T28=6),26,IF(AND(R28=1,T28=7),27,IF(AND(R28=1,T28=8),28,IF(AND(R28=2,T28=6),29,IF(AND(R28=2,T28=7),30,IF(AND(R28=2,T28=8),31,IF(AND(R28=3,T28=6),32,IF(AND(R28=3,T28=7),33,IF(AND(R28=3,T28=8),34,IF(AND(R28=4,T28=6),35,IF(AND(R28=4,T28=7),36,IF(AND(R28=4,T28=8),37,IF(AND(R28=5,T28=6),38,IF(AND(R28=5,T28=7),39,IF(AND(R28=5,T28=8),40,IF(AND(R28=6,T28=9),41,IF(AND(R28=6,T28=10),42,IF(AND(R28=6,T28=11),43,IF(AND(R28=7,T28=9),44,IF(AND(R28=7,T28=10),45,IF(AND(R28=7,T28=11),46,IF(AND(R28=8,T28=9),47,IF(AND(R28=8,T28=10),48,IF(AND(R28=8,T28=11),49,IF(AND(R28="",T28=""),"","Seleccione"))))))))))))))))))))))))))))))))))))))))))))))))))</f>
        <v>4</v>
      </c>
      <c r="V28" s="173" t="str">
        <f>IF(U28=1,'Etapa 2 - Análisis'!$Y$4,IF(U28=2,'Etapa 2 - Análisis'!$Z$4,IF(U28=6,'Etapa 2 - Análisis'!$AD$4,IF(U28=7,'Etapa 2 - Análisis'!$AE$4,IF(U28=11,'Etapa 2 - Análisis'!$AI$4,IF(U28=3,'Etapa 2 - Análisis'!$AA$4,IF(U28=8,'Etapa 2 - Análisis'!$AF$4,IF(U28=12,'Etapa 2 - Análisis'!$AJ$4,IF(U28=16,'Etapa 2 - Análisis'!$AN$4,IF(U28=4,'Etapa 2 - Análisis'!$AB$4,IF(U28=5,'Etapa 2 - Análisis'!$AC$4,IF(U28=9,'Etapa 2 - Análisis'!$AF$4,IF(U28=13,'Etapa 2 - Análisis'!$AK$4,IF(U28=17,'Etapa 2 - Análisis'!$AO$4,IF(U28=18,'Etapa 2 - Análisis'!$AP$4,IF(U28=21,'Etapa 2 - Análisis'!$AS$4,IF(U28=22,'Etapa 2 - Análisis'!$AT$4,IF(U28=10,'Etapa 2 - Análisis'!$AH$4,IF(U28=14,'Etapa 2 - Análisis'!$AL$4,IF(U28=15,'Etapa 2 - Análisis'!$AM$4,IF(U28=19,'Etapa 2 - Análisis'!$AQ$4,IF(U28=20,'Etapa 2 - Análisis'!$AR$4,IF(U28=23,'Etapa 2 - Análisis'!$AU$4,IF(U28=24,'Etapa 2 - Análisis'!$AV$4,IF(U28=25,'Etapa 2 - Análisis'!$AW$4,IF(U28=26,'Etapa 2 - Análisis'!$Y$13,IF(U28=27,'Etapa 2 - Análisis'!$Z$13,IF(U28=28,'Etapa 2 - Análisis'!$AA$13,IF(U28=29,'Etapa 2 - Análisis'!$AB$13,IF(U28=30,'Etapa 2 - Análisis'!$AC$13,IF(U28=31,'Etapa 2 - Análisis'!$AD$13,IF(U28=32,'Etapa 2 - Análisis'!$AE$13,IF(U28=33,'Etapa 2 - Análisis'!$AF$13,IF(U28=34,'Etapa 2 - Análisis'!$AG$13,IF(U28=35,'Etapa 2 - Análisis'!$AH$13,IF(U28=36,'Etapa 2 - Análisis'!$AI$13,IF(U28=37,'Etapa 2 - Análisis'!$AJ$13,IF(U28=38,'Etapa 2 - Análisis'!$AK$13,IF(U28=39,'Etapa 2 - Análisis'!$AL$13,IF(U28=40,'Etapa 2 - Análisis'!$AM$13,IF(U28=41,'Etapa 2 - Análisis'!$Y$8,IF(U28=42,'Etapa 2 - Análisis'!$Z$8,IF(U28=43,'Etapa 2 - Análisis'!$AA$8,IF(U28=44,'Etapa 2 - Análisis'!$AB$8,IF(U28=45,'Etapa 2 - Análisis'!$AC$8,IF(U28=46,'Etapa 2 - Análisis'!$AD$8,IF(U28=47,'Etapa 2 - Análisis'!$AE$8,IF(U28=48,'Etapa 2 - Análisis'!$AF$8,IF(U28=49,'Etapa 2 - Análisis'!$AG$8,IF(U28="","NO APLICA","Sin Zona"))))))))))))))))))))))))))))))))))))))))))))))))))</f>
        <v>ZONA DE RIESGO ALTA</v>
      </c>
      <c r="W28" s="80" t="s">
        <v>1182</v>
      </c>
      <c r="X28" s="138" t="s">
        <v>1183</v>
      </c>
      <c r="Y28" s="139" t="s">
        <v>1184</v>
      </c>
      <c r="Z28" s="80" t="s">
        <v>1185</v>
      </c>
      <c r="AA28" s="163" t="s">
        <v>1186</v>
      </c>
    </row>
    <row r="29" spans="1:27" ht="153" customHeight="1" x14ac:dyDescent="0.25">
      <c r="A29" s="166"/>
      <c r="B29" s="164"/>
      <c r="C29" s="168"/>
      <c r="D29" s="111" t="s">
        <v>1177</v>
      </c>
      <c r="E29" s="180"/>
      <c r="F29" s="168"/>
      <c r="G29" s="35"/>
      <c r="H29" s="168"/>
      <c r="I29" s="35"/>
      <c r="J29" s="35"/>
      <c r="K29" s="173"/>
      <c r="L29" s="168"/>
      <c r="M29" s="65" t="s">
        <v>1179</v>
      </c>
      <c r="N29" s="66" t="s">
        <v>225</v>
      </c>
      <c r="O29" s="35" t="s">
        <v>395</v>
      </c>
      <c r="P29" s="35" t="str">
        <f t="shared" ref="O29:P32" si="4">IF($C$28="Oportunidad","NO APLICA","")</f>
        <v/>
      </c>
      <c r="Q29" s="168"/>
      <c r="R29" s="35"/>
      <c r="S29" s="168"/>
      <c r="T29" s="35"/>
      <c r="U29" s="35"/>
      <c r="V29" s="173"/>
      <c r="W29" s="80" t="s">
        <v>1187</v>
      </c>
      <c r="X29" s="138" t="s">
        <v>1188</v>
      </c>
      <c r="Y29" s="139">
        <v>45291</v>
      </c>
      <c r="Z29" s="80" t="s">
        <v>1189</v>
      </c>
      <c r="AA29" s="164"/>
    </row>
    <row r="30" spans="1:27" ht="42" customHeight="1" x14ac:dyDescent="0.25">
      <c r="A30" s="166"/>
      <c r="B30" s="164"/>
      <c r="C30" s="168"/>
      <c r="D30" s="80"/>
      <c r="E30" s="180"/>
      <c r="F30" s="168"/>
      <c r="G30" s="35"/>
      <c r="H30" s="168"/>
      <c r="I30" s="35"/>
      <c r="J30" s="35"/>
      <c r="K30" s="173"/>
      <c r="L30" s="168"/>
      <c r="M30" s="65" t="s">
        <v>1180</v>
      </c>
      <c r="N30" s="66" t="s">
        <v>225</v>
      </c>
      <c r="O30" s="35" t="s">
        <v>395</v>
      </c>
      <c r="P30" s="35" t="str">
        <f t="shared" si="4"/>
        <v/>
      </c>
      <c r="Q30" s="168"/>
      <c r="R30" s="35"/>
      <c r="S30" s="168"/>
      <c r="T30" s="35"/>
      <c r="U30" s="35"/>
      <c r="V30" s="173"/>
      <c r="W30" s="80" t="s">
        <v>1190</v>
      </c>
      <c r="X30" s="138">
        <v>44927</v>
      </c>
      <c r="Y30" s="139">
        <v>45291</v>
      </c>
      <c r="Z30" s="80" t="s">
        <v>1191</v>
      </c>
      <c r="AA30" s="164"/>
    </row>
    <row r="31" spans="1:27" ht="60" customHeight="1" x14ac:dyDescent="0.25">
      <c r="A31" s="166"/>
      <c r="B31" s="164"/>
      <c r="C31" s="168"/>
      <c r="D31" s="113"/>
      <c r="E31" s="180"/>
      <c r="F31" s="168"/>
      <c r="G31" s="35"/>
      <c r="H31" s="168"/>
      <c r="I31" s="35"/>
      <c r="J31" s="35"/>
      <c r="K31" s="173"/>
      <c r="L31" s="168"/>
      <c r="M31" s="65" t="s">
        <v>1181</v>
      </c>
      <c r="N31" s="66" t="s">
        <v>225</v>
      </c>
      <c r="O31" s="35" t="s">
        <v>395</v>
      </c>
      <c r="P31" s="35" t="str">
        <f t="shared" si="4"/>
        <v/>
      </c>
      <c r="Q31" s="168"/>
      <c r="R31" s="35"/>
      <c r="S31" s="168"/>
      <c r="T31" s="35"/>
      <c r="U31" s="35"/>
      <c r="V31" s="173"/>
      <c r="W31" s="80" t="s">
        <v>1182</v>
      </c>
      <c r="X31" s="140" t="s">
        <v>1183</v>
      </c>
      <c r="Y31" s="140" t="s">
        <v>1192</v>
      </c>
      <c r="Z31" s="80" t="s">
        <v>1193</v>
      </c>
      <c r="AA31" s="164"/>
    </row>
    <row r="32" spans="1:27" ht="16.5" x14ac:dyDescent="0.3">
      <c r="A32" s="166"/>
      <c r="B32" s="165"/>
      <c r="C32" s="169"/>
      <c r="D32" s="135"/>
      <c r="E32" s="180"/>
      <c r="F32" s="169"/>
      <c r="G32" s="35"/>
      <c r="H32" s="169"/>
      <c r="I32" s="35"/>
      <c r="J32" s="35"/>
      <c r="K32" s="173"/>
      <c r="L32" s="169"/>
      <c r="M32" s="65"/>
      <c r="N32" s="66" t="s">
        <v>218</v>
      </c>
      <c r="O32" s="35" t="str">
        <f t="shared" si="4"/>
        <v/>
      </c>
      <c r="P32" s="35" t="str">
        <f t="shared" si="4"/>
        <v/>
      </c>
      <c r="Q32" s="169"/>
      <c r="R32" s="35"/>
      <c r="S32" s="169"/>
      <c r="T32" s="35"/>
      <c r="U32" s="35"/>
      <c r="V32" s="173"/>
      <c r="W32" s="137"/>
      <c r="X32" s="146"/>
      <c r="Y32" s="146"/>
      <c r="Z32" s="146"/>
      <c r="AA32" s="165"/>
    </row>
    <row r="33" spans="1:27" ht="101.25" customHeight="1" x14ac:dyDescent="0.25">
      <c r="A33" s="166">
        <v>6</v>
      </c>
      <c r="B33" s="177" t="s">
        <v>528</v>
      </c>
      <c r="C33" s="167" t="s">
        <v>328</v>
      </c>
      <c r="D33" s="80" t="s">
        <v>516</v>
      </c>
      <c r="E33" s="180" t="s">
        <v>518</v>
      </c>
      <c r="F33" s="167" t="s">
        <v>206</v>
      </c>
      <c r="G33" s="35">
        <f>IF(F33="1 - Rara vez",1,IF(F33="2 - Improbable",2,IF(F33="3 - Posible",3,IF(F33="4 - Probable",4,IF(F33="5 - Casi seguro",5,IF(F33="1 - Baja",6,IF(F33="2 - Media",7,IF(F33="3 - Alta",8,IF(F33="Seleccione",0)))))))))</f>
        <v>3</v>
      </c>
      <c r="H33" s="167" t="s">
        <v>213</v>
      </c>
      <c r="I33" s="35">
        <f>IF(H33="1 -Insignificante",1,IF(H33="2 -Menor",2,IF(H33="3 -Moderado",3,IF(H33="5 -Moderado",6,IF(H33="4 -Mayor",4,IF(H33="10 -Mayor",7,IF(H33="5 -Catastrófico",5,IF(H33="20 -Catastrófico",8,IF(H33="1 - Mínimo/Leve",9,IF(H33="2 - Importante",10,IF(H33="3 - Fuerte",11,IF(H33="Seleccione",0))))))))))))</f>
        <v>4</v>
      </c>
      <c r="J33" s="35">
        <f>IF(AND(G33=1,I33=1),1,IF(AND(G33=1,I33=2),2,IF(AND(G33=1,I33=3),3,IF(AND(G33=1,I33=4),4,IF(AND(G33=1,I33=5),5,IF(AND(G33=2,I33=1),6,IF(AND(G33=2,I33=2),7,IF(AND(G33=2,I33=3),8,IF(AND(G33=2,I33=4),9,IF(AND(G33=2,I33=5),10,IF(AND(G33=3,I33=1),11,IF(AND(G33=3,I33=2),12,IF(AND(G33=3,I33=3),13,IF(AND(G33=3,I33=4),14,IF(AND(G33=3,I33=5),15,IF(AND(G33=4,I33=1),16,IF(AND(G33=4,I33=2),17,IF(AND(G33=4,I33=3),18,IF(AND(G33=4,I33=4),19,IF(AND(G33=4,I33=5),20,IF(AND(G33=5,I33=1),21,IF(AND(G33=5,I33=2),22,IF(AND(G33=5,I33=3),23,IF(AND(G33=5,I33=4),24,IF(AND(G33=5,I33=5),25,IF(AND(G33=1,I33=6),26,IF(AND(G33=1,I33=7),27,IF(AND(G33=1,I33=8),28,IF(AND(G33=2,I33=6),29,IF(AND(G33=2,I33=7),30,IF(AND(G33=2,I33=8),31,IF(AND(G33=3,I33=6),32,IF(AND(G33=3,I33=7),33,IF(AND(G33=3,I33=8),34,IF(AND(G33=4,I33=6),35,IF(AND(G33=4,I33=7),36,IF(AND(G33=4,I33=8),37,IF(AND(G33=5,I33=6),38,IF(AND(G33=5,I33=7),39,IF(AND(G33=5,I33=8),40,IF(AND(G33=6,I33=9),41,IF(AND(G33=6,I33=10),42,IF(AND(G33=6,I33=11),43,IF(AND(G33=7,I33=9),44,IF(AND(G33=7,I33=10),45,IF(AND(G33=7,I33=11),46,IF(AND(G33=8,I33=9),47,IF(AND(G33=8,I33=10),48,IF(AND(G33=8,I33=11),49,"Seleccione")))))))))))))))))))))))))))))))))))))))))))))))))</f>
        <v>14</v>
      </c>
      <c r="K33" s="173" t="str">
        <f>IF(J33=1,'Etapa 2 - Análisis'!$Y$4,IF(J33=2,'Etapa 2 - Análisis'!$Z$4,IF(J33=6,'Etapa 2 - Análisis'!$AD$4,IF(J33=7,'Etapa 2 - Análisis'!$AE$4,IF(J33=11,'Etapa 2 - Análisis'!$AI$4,IF(J33=3,'Etapa 2 - Análisis'!$AA$4,IF(J33=8,'Etapa 2 - Análisis'!$AF$4,IF(J33=12,'Etapa 2 - Análisis'!$AJ$4,IF(J33=16,'Etapa 2 - Análisis'!$AN$4,IF(J33=4,'Etapa 2 - Análisis'!$AB$4,IF(J33=5,'Etapa 2 - Análisis'!$AC$4,IF(J33=9,'Etapa 2 - Análisis'!$AG$4,IF(J33=13,'Etapa 2 - Análisis'!$AK$4,IF(J33=17,'Etapa 2 - Análisis'!$AO$4,IF(J33=18,'Etapa 2 - Análisis'!$AP$4,IF(J33=21,'Etapa 2 - Análisis'!$AS$4,IF(J33=22,'Etapa 2 - Análisis'!$AT$4,IF(J33=10,'Etapa 2 - Análisis'!$AH$4,IF(J33=14,'Etapa 2 - Análisis'!$AL$4,IF(J33=15,'Etapa 2 - Análisis'!$AM$4,IF(J33=19,'Etapa 2 - Análisis'!$AQ$4,IF(J33=20,'Etapa 2 - Análisis'!$AR$4,IF(J33=23,'Etapa 2 - Análisis'!$AU$4,IF(J33=24,'Etapa 2 - Análisis'!$AV$4,IF(J33=25,'Etapa 2 - Análisis'!$AW$4,IF(J33=26,'Etapa 2 - Análisis'!$Y$13,IF(J33=27,'Etapa 2 - Análisis'!$Z$13,IF(J33=28,'Etapa 2 - Análisis'!$AA$13,IF(J33=29,'Etapa 2 - Análisis'!$AB$13,IF(J33=30,'Etapa 2 - Análisis'!$AC$13,IF(J33=31,'Etapa 2 - Análisis'!$AD$13,IF(J33=32,'Etapa 2 - Análisis'!$AE$13,IF(J33=33,'Etapa 2 - Análisis'!$AF$13,IF(J33=34,'Etapa 2 - Análisis'!$AG$13,IF(J33=35,'Etapa 2 - Análisis'!$AH$13,IF(J33=36,'Etapa 2 - Análisis'!$AI$13,IF(J33=37,'Etapa 2 - Análisis'!$AJ$13,IF(J33=38,'Etapa 2 - Análisis'!$AK$13,IF(J33=39,'Etapa 2 - Análisis'!$AL$13,IF(J33=40,'Etapa 2 - Análisis'!$AM$13,IF(J33=41,'Etapa 2 - Análisis'!$Y$8,IF(J33=42,'Etapa 2 - Análisis'!$Z$8,IF(J33=43,'Etapa 2 - Análisis'!$AA$8,IF(J33=44,'Etapa 2 - Análisis'!$AB$8,IF(J33=45,'Etapa 2 - Análisis'!$AC$8,IF(J33=46,'Etapa 2 - Análisis'!$AD$8,IF(J33=47,'Etapa 2 - Análisis'!$AE$8,IF(J33=48,'Etapa 2 - Análisis'!$AF$8,IF(J33=49,'Etapa 2 - Análisis'!$AG$8,"Sin Zona")))))))))))))))))))))))))))))))))))))))))))))))))</f>
        <v>ZONA DE RIESGO EXTREMA</v>
      </c>
      <c r="L33" s="167" t="s">
        <v>320</v>
      </c>
      <c r="M33" s="65" t="s">
        <v>519</v>
      </c>
      <c r="N33" s="66" t="s">
        <v>225</v>
      </c>
      <c r="O33" s="35" t="str">
        <f>IF($C$33="Oportunidad","NO APLICA","")</f>
        <v/>
      </c>
      <c r="P33" s="35" t="s">
        <v>395</v>
      </c>
      <c r="Q33" s="167" t="s">
        <v>206</v>
      </c>
      <c r="R33" s="35">
        <f>IF(Q33="1 - Rara vez",1,IF(Q33="2 - Improbable",2,IF(Q33="3 - Posible",3,IF(Q33="4 - Probable",4,IF(Q33="5 - Casi seguro",5,IF(Q33="1 - Baja",6,IF(Q33="2 - Media",7,IF(Q33="3 - Alta",8,IF(Q33="NO APLICA","",IF(Q33="Seleccione",0))))))))))</f>
        <v>3</v>
      </c>
      <c r="S33" s="167" t="s">
        <v>212</v>
      </c>
      <c r="T33" s="35">
        <f>IF(S33="1 -Insignificante",1,IF(S33="2 -Menor",2,IF(S33="3 -Moderado",3,IF(S33="4 -Mayor",4,IF(S33="10 -Mayor",7,IF(S33="5 -Catastrófico",5,IF(S33="5 -Moderado",6,IF(S33="20 -Catastrófico",8,IF(S33="1 - Mínimo/Leve",9,IF(S33="2 - Importante",10,IF(S33="3 - Fuerte",11,IF(S33="NO APLICA","",IF(S33="Seleccione",0)))))))))))))</f>
        <v>3</v>
      </c>
      <c r="U33" s="35">
        <f>IF(AND(R33=1,T33=1),1,IF(AND(R33=1,T33=2),2,IF(AND(R33=1,T33=3),3,IF(AND(R33=1,T33=4),4,IF(AND(R33=1,T33=5),5,IF(AND(R33=2,T33=1),6,IF(AND(R33=2,T33=2),7,IF(AND(R33=2,T33=3),8,IF(AND(R33=2,T33=4),9,IF(AND(R33=2,T33=5),10,IF(AND(R33=3,T33=1),11,IF(AND(R33=3,T33=2),12,IF(AND(R33=3,T33=3),13,IF(AND(R33=3,T33=4),14,IF(AND(R33=3,T33=5),15,IF(AND(R33=4,T33=1),16,IF(AND(R33=4,T33=2),17,IF(AND(R33=4,T33=3),18,IF(AND(R33=4,T33=4),19,IF(AND(R33=4,T33=5),20,IF(AND(R33=5,T33=1),21,IF(AND(R33=5,T33=2),22,IF(AND(R33=5,T33=3),23,IF(AND(R33=5,T33=4),24,IF(AND(R33=5,T33=5),25,IF(AND(R33=1,T33=6),26,IF(AND(R33=1,T33=7),27,IF(AND(R33=1,T33=8),28,IF(AND(R33=2,T33=6),29,IF(AND(R33=2,T33=7),30,IF(AND(R33=2,T33=8),31,IF(AND(R33=3,T33=6),32,IF(AND(R33=3,T33=7),33,IF(AND(R33=3,T33=8),34,IF(AND(R33=4,T33=6),35,IF(AND(R33=4,T33=7),36,IF(AND(R33=4,T33=8),37,IF(AND(R33=5,T33=6),38,IF(AND(R33=5,T33=7),39,IF(AND(R33=5,T33=8),40,IF(AND(R33=6,T33=9),41,IF(AND(R33=6,T33=10),42,IF(AND(R33=6,T33=11),43,IF(AND(R33=7,T33=9),44,IF(AND(R33=7,T33=10),45,IF(AND(R33=7,T33=11),46,IF(AND(R33=8,T33=9),47,IF(AND(R33=8,T33=10),48,IF(AND(R33=8,T33=11),49,IF(AND(R33="",T33=""),"","Seleccione"))))))))))))))))))))))))))))))))))))))))))))))))))</f>
        <v>13</v>
      </c>
      <c r="V33" s="173" t="str">
        <f>IF(U33=1,'Etapa 2 - Análisis'!$Y$4,IF(U33=2,'Etapa 2 - Análisis'!$Z$4,IF(U33=6,'Etapa 2 - Análisis'!$AD$4,IF(U33=7,'Etapa 2 - Análisis'!$AE$4,IF(U33=11,'Etapa 2 - Análisis'!$AI$4,IF(U33=3,'Etapa 2 - Análisis'!$AA$4,IF(U33=8,'Etapa 2 - Análisis'!$AF$4,IF(U33=12,'Etapa 2 - Análisis'!$AJ$4,IF(U33=16,'Etapa 2 - Análisis'!$AN$4,IF(U33=4,'Etapa 2 - Análisis'!$AB$4,IF(U33=5,'Etapa 2 - Análisis'!$AC$4,IF(U33=9,'Etapa 2 - Análisis'!$AF$4,IF(U33=13,'Etapa 2 - Análisis'!$AK$4,IF(U33=17,'Etapa 2 - Análisis'!$AO$4,IF(U33=18,'Etapa 2 - Análisis'!$AP$4,IF(U33=21,'Etapa 2 - Análisis'!$AS$4,IF(U33=22,'Etapa 2 - Análisis'!$AT$4,IF(U33=10,'Etapa 2 - Análisis'!$AH$4,IF(U33=14,'Etapa 2 - Análisis'!$AL$4,IF(U33=15,'Etapa 2 - Análisis'!$AM$4,IF(U33=19,'Etapa 2 - Análisis'!$AQ$4,IF(U33=20,'Etapa 2 - Análisis'!$AR$4,IF(U33=23,'Etapa 2 - Análisis'!$AU$4,IF(U33=24,'Etapa 2 - Análisis'!$AV$4,IF(U33=25,'Etapa 2 - Análisis'!$AW$4,IF(U33=26,'Etapa 2 - Análisis'!$Y$13,IF(U33=27,'Etapa 2 - Análisis'!$Z$13,IF(U33=28,'Etapa 2 - Análisis'!$AA$13,IF(U33=29,'Etapa 2 - Análisis'!$AB$13,IF(U33=30,'Etapa 2 - Análisis'!$AC$13,IF(U33=31,'Etapa 2 - Análisis'!$AD$13,IF(U33=32,'Etapa 2 - Análisis'!$AE$13,IF(U33=33,'Etapa 2 - Análisis'!$AF$13,IF(U33=34,'Etapa 2 - Análisis'!$AG$13,IF(U33=35,'Etapa 2 - Análisis'!$AH$13,IF(U33=36,'Etapa 2 - Análisis'!$AI$13,IF(U33=37,'Etapa 2 - Análisis'!$AJ$13,IF(U33=38,'Etapa 2 - Análisis'!$AK$13,IF(U33=39,'Etapa 2 - Análisis'!$AL$13,IF(U33=40,'Etapa 2 - Análisis'!$AM$13,IF(U33=41,'Etapa 2 - Análisis'!$Y$8,IF(U33=42,'Etapa 2 - Análisis'!$Z$8,IF(U33=43,'Etapa 2 - Análisis'!$AA$8,IF(U33=44,'Etapa 2 - Análisis'!$AB$8,IF(U33=45,'Etapa 2 - Análisis'!$AC$8,IF(U33=46,'Etapa 2 - Análisis'!$AD$8,IF(U33=47,'Etapa 2 - Análisis'!$AE$8,IF(U33=48,'Etapa 2 - Análisis'!$AF$8,IF(U33=49,'Etapa 2 - Análisis'!$AG$8,IF(U33="","NO APLICA","Sin Zona"))))))))))))))))))))))))))))))))))))))))))))))))))</f>
        <v>ZONA DE RIESGO ALTA</v>
      </c>
      <c r="W33" s="65" t="s">
        <v>521</v>
      </c>
      <c r="X33" s="145" t="s">
        <v>522</v>
      </c>
      <c r="Y33" s="145" t="s">
        <v>522</v>
      </c>
      <c r="Z33" s="80" t="s">
        <v>523</v>
      </c>
      <c r="AA33" s="177" t="s">
        <v>526</v>
      </c>
    </row>
    <row r="34" spans="1:27" ht="55.5" customHeight="1" x14ac:dyDescent="0.25">
      <c r="A34" s="166"/>
      <c r="B34" s="178"/>
      <c r="C34" s="168"/>
      <c r="D34" s="65" t="s">
        <v>517</v>
      </c>
      <c r="E34" s="180"/>
      <c r="F34" s="168"/>
      <c r="G34" s="35"/>
      <c r="H34" s="168"/>
      <c r="I34" s="35"/>
      <c r="J34" s="35"/>
      <c r="K34" s="173"/>
      <c r="L34" s="168"/>
      <c r="M34" s="65" t="s">
        <v>520</v>
      </c>
      <c r="N34" s="66" t="s">
        <v>225</v>
      </c>
      <c r="O34" s="35" t="str">
        <f t="shared" ref="O34:P52" si="5">IF($C$33="Oportunidad","NO APLICA","")</f>
        <v/>
      </c>
      <c r="P34" s="35" t="s">
        <v>395</v>
      </c>
      <c r="Q34" s="168"/>
      <c r="R34" s="35"/>
      <c r="S34" s="168"/>
      <c r="T34" s="35"/>
      <c r="U34" s="35"/>
      <c r="V34" s="173"/>
      <c r="W34" s="65" t="s">
        <v>524</v>
      </c>
      <c r="X34" s="145" t="s">
        <v>522</v>
      </c>
      <c r="Y34" s="145" t="s">
        <v>522</v>
      </c>
      <c r="Z34" s="80" t="s">
        <v>525</v>
      </c>
      <c r="AA34" s="178"/>
    </row>
    <row r="35" spans="1:27" x14ac:dyDescent="0.25">
      <c r="A35" s="166"/>
      <c r="B35" s="178"/>
      <c r="C35" s="168"/>
      <c r="D35" s="80"/>
      <c r="E35" s="180"/>
      <c r="F35" s="168"/>
      <c r="G35" s="35"/>
      <c r="H35" s="168"/>
      <c r="I35" s="35"/>
      <c r="J35" s="35"/>
      <c r="K35" s="173"/>
      <c r="L35" s="168"/>
      <c r="M35" s="65"/>
      <c r="N35" s="66" t="s">
        <v>218</v>
      </c>
      <c r="O35" s="35" t="str">
        <f t="shared" si="5"/>
        <v/>
      </c>
      <c r="P35" s="35" t="str">
        <f t="shared" si="5"/>
        <v/>
      </c>
      <c r="Q35" s="168"/>
      <c r="R35" s="35"/>
      <c r="S35" s="168"/>
      <c r="T35" s="35"/>
      <c r="U35" s="35"/>
      <c r="V35" s="173"/>
      <c r="W35" s="80"/>
      <c r="X35" s="80"/>
      <c r="Y35" s="80"/>
      <c r="Z35" s="80"/>
      <c r="AA35" s="178"/>
    </row>
    <row r="36" spans="1:27" x14ac:dyDescent="0.25">
      <c r="A36" s="166"/>
      <c r="B36" s="178"/>
      <c r="C36" s="168"/>
      <c r="D36" s="80"/>
      <c r="E36" s="180"/>
      <c r="F36" s="168"/>
      <c r="G36" s="35"/>
      <c r="H36" s="168"/>
      <c r="I36" s="35"/>
      <c r="J36" s="35"/>
      <c r="K36" s="173"/>
      <c r="L36" s="168"/>
      <c r="M36" s="65"/>
      <c r="N36" s="66" t="s">
        <v>218</v>
      </c>
      <c r="O36" s="35" t="str">
        <f t="shared" si="5"/>
        <v/>
      </c>
      <c r="P36" s="35" t="str">
        <f t="shared" si="5"/>
        <v/>
      </c>
      <c r="Q36" s="168"/>
      <c r="R36" s="35"/>
      <c r="S36" s="168"/>
      <c r="T36" s="35"/>
      <c r="U36" s="35"/>
      <c r="V36" s="173"/>
      <c r="W36" s="80"/>
      <c r="X36" s="80"/>
      <c r="Y36" s="80"/>
      <c r="Z36" s="80"/>
      <c r="AA36" s="178"/>
    </row>
    <row r="37" spans="1:27" x14ac:dyDescent="0.25">
      <c r="A37" s="166"/>
      <c r="B37" s="179"/>
      <c r="C37" s="169"/>
      <c r="D37" s="80"/>
      <c r="E37" s="180"/>
      <c r="F37" s="169"/>
      <c r="G37" s="35"/>
      <c r="H37" s="169"/>
      <c r="I37" s="35"/>
      <c r="J37" s="35"/>
      <c r="K37" s="173"/>
      <c r="L37" s="169"/>
      <c r="M37" s="65"/>
      <c r="N37" s="66" t="s">
        <v>218</v>
      </c>
      <c r="O37" s="35" t="str">
        <f t="shared" si="5"/>
        <v/>
      </c>
      <c r="P37" s="35" t="str">
        <f t="shared" si="5"/>
        <v/>
      </c>
      <c r="Q37" s="169"/>
      <c r="R37" s="35"/>
      <c r="S37" s="169"/>
      <c r="T37" s="35"/>
      <c r="U37" s="35"/>
      <c r="V37" s="173"/>
      <c r="W37" s="80"/>
      <c r="X37" s="80"/>
      <c r="Y37" s="80"/>
      <c r="Z37" s="80"/>
      <c r="AA37" s="179"/>
    </row>
    <row r="38" spans="1:27" ht="82.5" customHeight="1" x14ac:dyDescent="0.25">
      <c r="A38" s="166">
        <v>7</v>
      </c>
      <c r="B38" s="177" t="s">
        <v>529</v>
      </c>
      <c r="C38" s="167" t="s">
        <v>328</v>
      </c>
      <c r="D38" s="80" t="s">
        <v>530</v>
      </c>
      <c r="E38" s="65" t="s">
        <v>550</v>
      </c>
      <c r="F38" s="167" t="s">
        <v>205</v>
      </c>
      <c r="G38" s="35">
        <f>IF(F38="1 - Rara vez",1,IF(F38="2 - Improbable",2,IF(F38="3 - Posible",3,IF(F38="4 - Probable",4,IF(F38="5 - Casi seguro",5,IF(F38="1 - Baja",6,IF(F38="2 - Media",7,IF(F38="3 - Alta",8,IF(F38="Seleccione",0)))))))))</f>
        <v>4</v>
      </c>
      <c r="H38" s="167" t="s">
        <v>212</v>
      </c>
      <c r="I38" s="35">
        <f>IF(H38="1 -Insignificante",1,IF(H38="2 -Menor",2,IF(H38="3 -Moderado",3,IF(H38="5 -Moderado",6,IF(H38="4 -Mayor",4,IF(H38="10 -Mayor",7,IF(H38="5 -Catastrófico",5,IF(H38="20 -Catastrófico",8,IF(H38="1 - Mínimo/Leve",9,IF(H38="2 - Importante",10,IF(H38="3 - Fuerte",11,IF(H38="Seleccione",0))))))))))))</f>
        <v>3</v>
      </c>
      <c r="J38" s="35">
        <f>IF(AND(G38=1,I38=1),1,IF(AND(G38=1,I38=2),2,IF(AND(G38=1,I38=3),3,IF(AND(G38=1,I38=4),4,IF(AND(G38=1,I38=5),5,IF(AND(G38=2,I38=1),6,IF(AND(G38=2,I38=2),7,IF(AND(G38=2,I38=3),8,IF(AND(G38=2,I38=4),9,IF(AND(G38=2,I38=5),10,IF(AND(G38=3,I38=1),11,IF(AND(G38=3,I38=2),12,IF(AND(G38=3,I38=3),13,IF(AND(G38=3,I38=4),14,IF(AND(G38=3,I38=5),15,IF(AND(G38=4,I38=1),16,IF(AND(G38=4,I38=2),17,IF(AND(G38=4,I38=3),18,IF(AND(G38=4,I38=4),19,IF(AND(G38=4,I38=5),20,IF(AND(G38=5,I38=1),21,IF(AND(G38=5,I38=2),22,IF(AND(G38=5,I38=3),23,IF(AND(G38=5,I38=4),24,IF(AND(G38=5,I38=5),25,IF(AND(G38=1,I38=6),26,IF(AND(G38=1,I38=7),27,IF(AND(G38=1,I38=8),28,IF(AND(G38=2,I38=6),29,IF(AND(G38=2,I38=7),30,IF(AND(G38=2,I38=8),31,IF(AND(G38=3,I38=6),32,IF(AND(G38=3,I38=7),33,IF(AND(G38=3,I38=8),34,IF(AND(G38=4,I38=6),35,IF(AND(G38=4,I38=7),36,IF(AND(G38=4,I38=8),37,IF(AND(G38=5,I38=6),38,IF(AND(G38=5,I38=7),39,IF(AND(G38=5,I38=8),40,IF(AND(G38=6,I38=9),41,IF(AND(G38=6,I38=10),42,IF(AND(G38=6,I38=11),43,IF(AND(G38=7,I38=9),44,IF(AND(G38=7,I38=10),45,IF(AND(G38=7,I38=11),46,IF(AND(G38=8,I38=9),47,IF(AND(G38=8,I38=10),48,IF(AND(G38=8,I38=11),49,"Seleccione")))))))))))))))))))))))))))))))))))))))))))))))))</f>
        <v>18</v>
      </c>
      <c r="K38" s="173" t="str">
        <f>IF(J38=1,'Etapa 2 - Análisis'!$Y$4,IF(J38=2,'Etapa 2 - Análisis'!$Z$4,IF(J38=6,'Etapa 2 - Análisis'!$AD$4,IF(J38=7,'Etapa 2 - Análisis'!$AE$4,IF(J38=11,'Etapa 2 - Análisis'!$AI$4,IF(J38=3,'Etapa 2 - Análisis'!$AA$4,IF(J38=8,'Etapa 2 - Análisis'!$AF$4,IF(J38=12,'Etapa 2 - Análisis'!$AJ$4,IF(J38=16,'Etapa 2 - Análisis'!$AN$4,IF(J38=4,'Etapa 2 - Análisis'!$AB$4,IF(J38=5,'Etapa 2 - Análisis'!$AC$4,IF(J38=9,'Etapa 2 - Análisis'!$AG$4,IF(J38=13,'Etapa 2 - Análisis'!$AK$4,IF(J38=17,'Etapa 2 - Análisis'!$AO$4,IF(J38=18,'Etapa 2 - Análisis'!$AP$4,IF(J38=21,'Etapa 2 - Análisis'!$AS$4,IF(J38=22,'Etapa 2 - Análisis'!$AT$4,IF(J38=10,'Etapa 2 - Análisis'!$AH$4,IF(J38=14,'Etapa 2 - Análisis'!$AL$4,IF(J38=15,'Etapa 2 - Análisis'!$AM$4,IF(J38=19,'Etapa 2 - Análisis'!$AQ$4,IF(J38=20,'Etapa 2 - Análisis'!$AR$4,IF(J38=23,'Etapa 2 - Análisis'!$AU$4,IF(J38=24,'Etapa 2 - Análisis'!$AV$4,IF(J38=25,'Etapa 2 - Análisis'!$AW$4,IF(J38=26,'Etapa 2 - Análisis'!$Y$13,IF(J38=27,'Etapa 2 - Análisis'!$Z$13,IF(J38=28,'Etapa 2 - Análisis'!$AA$13,IF(J38=29,'Etapa 2 - Análisis'!$AB$13,IF(J38=30,'Etapa 2 - Análisis'!$AC$13,IF(J38=31,'Etapa 2 - Análisis'!$AD$13,IF(J38=32,'Etapa 2 - Análisis'!$AE$13,IF(J38=33,'Etapa 2 - Análisis'!$AF$13,IF(J38=34,'Etapa 2 - Análisis'!$AG$13,IF(J38=35,'Etapa 2 - Análisis'!$AH$13,IF(J38=36,'Etapa 2 - Análisis'!$AI$13,IF(J38=37,'Etapa 2 - Análisis'!$AJ$13,IF(J38=38,'Etapa 2 - Análisis'!$AK$13,IF(J38=39,'Etapa 2 - Análisis'!$AL$13,IF(J38=40,'Etapa 2 - Análisis'!$AM$13,IF(J38=41,'Etapa 2 - Análisis'!$Y$8,IF(J38=42,'Etapa 2 - Análisis'!$Z$8,IF(J38=43,'Etapa 2 - Análisis'!$AA$8,IF(J38=44,'Etapa 2 - Análisis'!$AB$8,IF(J38=45,'Etapa 2 - Análisis'!$AC$8,IF(J38=46,'Etapa 2 - Análisis'!$AD$8,IF(J38=47,'Etapa 2 - Análisis'!$AE$8,IF(J38=48,'Etapa 2 - Análisis'!$AF$8,IF(J38=49,'Etapa 2 - Análisis'!$AG$8,"Sin Zona")))))))))))))))))))))))))))))))))))))))))))))))))</f>
        <v>ZONA DE RIESGO ALTA</v>
      </c>
      <c r="L38" s="167" t="s">
        <v>320</v>
      </c>
      <c r="M38" s="65" t="s">
        <v>542</v>
      </c>
      <c r="N38" s="66" t="s">
        <v>226</v>
      </c>
      <c r="O38" s="35" t="str">
        <f>IF($C$33="Oportunidad","NO APLICA","")</f>
        <v/>
      </c>
      <c r="P38" s="35" t="s">
        <v>395</v>
      </c>
      <c r="Q38" s="167" t="s">
        <v>205</v>
      </c>
      <c r="R38" s="35">
        <f>IF(Q38="1 - Rara vez",1,IF(Q38="2 - Improbable",2,IF(Q38="3 - Posible",3,IF(Q38="4 - Probable",4,IF(Q38="5 - Casi seguro",5,IF(Q38="1 - Baja",6,IF(Q38="2 - Media",7,IF(Q38="3 - Alta",8,IF(Q38="NO APLICA","",IF(Q38="Seleccione",0))))))))))</f>
        <v>4</v>
      </c>
      <c r="S38" s="167" t="s">
        <v>212</v>
      </c>
      <c r="T38" s="35">
        <f>IF(S38="1 -Insignificante",1,IF(S38="2 -Menor",2,IF(S38="3 -Moderado",3,IF(S38="4 -Mayor",4,IF(S38="10 -Mayor",7,IF(S38="5 -Catastrófico",5,IF(S38="5 -Moderado",6,IF(S38="20 -Catastrófico",8,IF(S38="1 - Mínimo/Leve",9,IF(S38="2 - Importante",10,IF(S38="3 - Fuerte",11,IF(S38="NO APLICA","",IF(S38="Seleccione",0)))))))))))))</f>
        <v>3</v>
      </c>
      <c r="U38" s="35">
        <f>IF(AND(R38=1,T38=1),1,IF(AND(R38=1,T38=2),2,IF(AND(R38=1,T38=3),3,IF(AND(R38=1,T38=4),4,IF(AND(R38=1,T38=5),5,IF(AND(R38=2,T38=1),6,IF(AND(R38=2,T38=2),7,IF(AND(R38=2,T38=3),8,IF(AND(R38=2,T38=4),9,IF(AND(R38=2,T38=5),10,IF(AND(R38=3,T38=1),11,IF(AND(R38=3,T38=2),12,IF(AND(R38=3,T38=3),13,IF(AND(R38=3,T38=4),14,IF(AND(R38=3,T38=5),15,IF(AND(R38=4,T38=1),16,IF(AND(R38=4,T38=2),17,IF(AND(R38=4,T38=3),18,IF(AND(R38=4,T38=4),19,IF(AND(R38=4,T38=5),20,IF(AND(R38=5,T38=1),21,IF(AND(R38=5,T38=2),22,IF(AND(R38=5,T38=3),23,IF(AND(R38=5,T38=4),24,IF(AND(R38=5,T38=5),25,IF(AND(R38=1,T38=6),26,IF(AND(R38=1,T38=7),27,IF(AND(R38=1,T38=8),28,IF(AND(R38=2,T38=6),29,IF(AND(R38=2,T38=7),30,IF(AND(R38=2,T38=8),31,IF(AND(R38=3,T38=6),32,IF(AND(R38=3,T38=7),33,IF(AND(R38=3,T38=8),34,IF(AND(R38=4,T38=6),35,IF(AND(R38=4,T38=7),36,IF(AND(R38=4,T38=8),37,IF(AND(R38=5,T38=6),38,IF(AND(R38=5,T38=7),39,IF(AND(R38=5,T38=8),40,IF(AND(R38=6,T38=9),41,IF(AND(R38=6,T38=10),42,IF(AND(R38=6,T38=11),43,IF(AND(R38=7,T38=9),44,IF(AND(R38=7,T38=10),45,IF(AND(R38=7,T38=11),46,IF(AND(R38=8,T38=9),47,IF(AND(R38=8,T38=10),48,IF(AND(R38=8,T38=11),49,IF(AND(R38="",T38=""),"","Seleccione"))))))))))))))))))))))))))))))))))))))))))))))))))</f>
        <v>18</v>
      </c>
      <c r="V38" s="173" t="str">
        <f>IF(U38=1,'Etapa 2 - Análisis'!$Y$4,IF(U38=2,'Etapa 2 - Análisis'!$Z$4,IF(U38=6,'Etapa 2 - Análisis'!$AD$4,IF(U38=7,'Etapa 2 - Análisis'!$AE$4,IF(U38=11,'Etapa 2 - Análisis'!$AI$4,IF(U38=3,'Etapa 2 - Análisis'!$AA$4,IF(U38=8,'Etapa 2 - Análisis'!$AF$4,IF(U38=12,'Etapa 2 - Análisis'!$AJ$4,IF(U38=16,'Etapa 2 - Análisis'!$AN$4,IF(U38=4,'Etapa 2 - Análisis'!$AB$4,IF(U38=5,'Etapa 2 - Análisis'!$AC$4,IF(U38=9,'Etapa 2 - Análisis'!$AF$4,IF(U38=13,'Etapa 2 - Análisis'!$AK$4,IF(U38=17,'Etapa 2 - Análisis'!$AO$4,IF(U38=18,'Etapa 2 - Análisis'!$AP$4,IF(U38=21,'Etapa 2 - Análisis'!$AS$4,IF(U38=22,'Etapa 2 - Análisis'!$AT$4,IF(U38=10,'Etapa 2 - Análisis'!$AH$4,IF(U38=14,'Etapa 2 - Análisis'!$AL$4,IF(U38=15,'Etapa 2 - Análisis'!$AM$4,IF(U38=19,'Etapa 2 - Análisis'!$AQ$4,IF(U38=20,'Etapa 2 - Análisis'!$AR$4,IF(U38=23,'Etapa 2 - Análisis'!$AU$4,IF(U38=24,'Etapa 2 - Análisis'!$AV$4,IF(U38=25,'Etapa 2 - Análisis'!$AW$4,IF(U38=26,'Etapa 2 - Análisis'!$Y$13,IF(U38=27,'Etapa 2 - Análisis'!$Z$13,IF(U38=28,'Etapa 2 - Análisis'!$AA$13,IF(U38=29,'Etapa 2 - Análisis'!$AB$13,IF(U38=30,'Etapa 2 - Análisis'!$AC$13,IF(U38=31,'Etapa 2 - Análisis'!$AD$13,IF(U38=32,'Etapa 2 - Análisis'!$AE$13,IF(U38=33,'Etapa 2 - Análisis'!$AF$13,IF(U38=34,'Etapa 2 - Análisis'!$AG$13,IF(U38=35,'Etapa 2 - Análisis'!$AH$13,IF(U38=36,'Etapa 2 - Análisis'!$AI$13,IF(U38=37,'Etapa 2 - Análisis'!$AJ$13,IF(U38=38,'Etapa 2 - Análisis'!$AK$13,IF(U38=39,'Etapa 2 - Análisis'!$AL$13,IF(U38=40,'Etapa 2 - Análisis'!$AM$13,IF(U38=41,'Etapa 2 - Análisis'!$Y$8,IF(U38=42,'Etapa 2 - Análisis'!$Z$8,IF(U38=43,'Etapa 2 - Análisis'!$AA$8,IF(U38=44,'Etapa 2 - Análisis'!$AB$8,IF(U38=45,'Etapa 2 - Análisis'!$AC$8,IF(U38=46,'Etapa 2 - Análisis'!$AD$8,IF(U38=47,'Etapa 2 - Análisis'!$AE$8,IF(U38=48,'Etapa 2 - Análisis'!$AF$8,IF(U38=49,'Etapa 2 - Análisis'!$AG$8,IF(U38="","NO APLICA","Sin Zona"))))))))))))))))))))))))))))))))))))))))))))))))))</f>
        <v>ZONA DE RIESGO ALTA</v>
      </c>
      <c r="W38" s="80" t="s">
        <v>552</v>
      </c>
      <c r="X38" s="154">
        <v>44927</v>
      </c>
      <c r="Y38" s="154">
        <v>45261</v>
      </c>
      <c r="Z38" s="80" t="s">
        <v>553</v>
      </c>
      <c r="AA38" s="180" t="s">
        <v>559</v>
      </c>
    </row>
    <row r="39" spans="1:27" ht="78.75" customHeight="1" x14ac:dyDescent="0.25">
      <c r="A39" s="166"/>
      <c r="B39" s="178"/>
      <c r="C39" s="168"/>
      <c r="D39" s="80" t="s">
        <v>531</v>
      </c>
      <c r="E39" s="65" t="s">
        <v>537</v>
      </c>
      <c r="F39" s="168"/>
      <c r="G39" s="35"/>
      <c r="H39" s="168"/>
      <c r="I39" s="35"/>
      <c r="J39" s="35"/>
      <c r="K39" s="173"/>
      <c r="L39" s="168"/>
      <c r="M39" s="65" t="s">
        <v>543</v>
      </c>
      <c r="N39" s="66" t="s">
        <v>225</v>
      </c>
      <c r="O39" s="35" t="s">
        <v>395</v>
      </c>
      <c r="P39" s="35" t="str">
        <f t="shared" si="5"/>
        <v/>
      </c>
      <c r="Q39" s="168"/>
      <c r="R39" s="35"/>
      <c r="S39" s="168"/>
      <c r="T39" s="35"/>
      <c r="U39" s="35"/>
      <c r="V39" s="173"/>
      <c r="W39" s="80" t="s">
        <v>552</v>
      </c>
      <c r="X39" s="154">
        <v>44927</v>
      </c>
      <c r="Y39" s="154">
        <v>45261</v>
      </c>
      <c r="Z39" s="80" t="s">
        <v>553</v>
      </c>
      <c r="AA39" s="180"/>
    </row>
    <row r="40" spans="1:27" ht="68.25" customHeight="1" x14ac:dyDescent="0.25">
      <c r="A40" s="166"/>
      <c r="B40" s="178"/>
      <c r="C40" s="168"/>
      <c r="D40" s="80" t="s">
        <v>532</v>
      </c>
      <c r="E40" s="65" t="s">
        <v>538</v>
      </c>
      <c r="F40" s="168"/>
      <c r="G40" s="35"/>
      <c r="H40" s="168"/>
      <c r="I40" s="35"/>
      <c r="J40" s="35"/>
      <c r="K40" s="173"/>
      <c r="L40" s="168"/>
      <c r="M40" s="65" t="s">
        <v>544</v>
      </c>
      <c r="N40" s="66" t="s">
        <v>225</v>
      </c>
      <c r="O40" s="35" t="s">
        <v>395</v>
      </c>
      <c r="P40" s="35" t="str">
        <f t="shared" si="5"/>
        <v/>
      </c>
      <c r="Q40" s="168"/>
      <c r="R40" s="35"/>
      <c r="S40" s="168"/>
      <c r="T40" s="35"/>
      <c r="U40" s="35"/>
      <c r="V40" s="173"/>
      <c r="W40" s="80"/>
      <c r="X40" s="154"/>
      <c r="Y40" s="154"/>
      <c r="Z40" s="80"/>
      <c r="AA40" s="180"/>
    </row>
    <row r="41" spans="1:27" ht="79.5" customHeight="1" x14ac:dyDescent="0.25">
      <c r="A41" s="166"/>
      <c r="B41" s="178"/>
      <c r="C41" s="168"/>
      <c r="D41" s="80" t="s">
        <v>533</v>
      </c>
      <c r="E41" s="65" t="s">
        <v>551</v>
      </c>
      <c r="F41" s="168"/>
      <c r="G41" s="35"/>
      <c r="H41" s="168"/>
      <c r="I41" s="35"/>
      <c r="J41" s="35"/>
      <c r="K41" s="173"/>
      <c r="L41" s="168"/>
      <c r="M41" s="65" t="s">
        <v>545</v>
      </c>
      <c r="N41" s="66" t="s">
        <v>225</v>
      </c>
      <c r="O41" s="35" t="s">
        <v>395</v>
      </c>
      <c r="P41" s="35" t="str">
        <f t="shared" si="5"/>
        <v/>
      </c>
      <c r="Q41" s="168"/>
      <c r="R41" s="35"/>
      <c r="S41" s="168"/>
      <c r="T41" s="35"/>
      <c r="U41" s="35"/>
      <c r="V41" s="173"/>
      <c r="W41" s="80" t="s">
        <v>554</v>
      </c>
      <c r="X41" s="154">
        <v>44927</v>
      </c>
      <c r="Y41" s="154">
        <v>45261</v>
      </c>
      <c r="Z41" s="80" t="s">
        <v>553</v>
      </c>
      <c r="AA41" s="180"/>
    </row>
    <row r="42" spans="1:27" ht="96" customHeight="1" x14ac:dyDescent="0.25">
      <c r="A42" s="166"/>
      <c r="B42" s="178"/>
      <c r="C42" s="168"/>
      <c r="D42" s="80" t="s">
        <v>534</v>
      </c>
      <c r="E42" s="65" t="s">
        <v>539</v>
      </c>
      <c r="F42" s="168"/>
      <c r="G42" s="35"/>
      <c r="H42" s="168"/>
      <c r="I42" s="35"/>
      <c r="J42" s="35"/>
      <c r="K42" s="173"/>
      <c r="L42" s="168"/>
      <c r="M42" s="65" t="s">
        <v>546</v>
      </c>
      <c r="N42" s="66" t="s">
        <v>225</v>
      </c>
      <c r="O42" s="35" t="s">
        <v>395</v>
      </c>
      <c r="P42" s="35" t="str">
        <f t="shared" si="5"/>
        <v/>
      </c>
      <c r="Q42" s="168"/>
      <c r="R42" s="35"/>
      <c r="S42" s="168"/>
      <c r="T42" s="35"/>
      <c r="U42" s="35"/>
      <c r="V42" s="173"/>
      <c r="W42" s="80" t="s">
        <v>552</v>
      </c>
      <c r="X42" s="154">
        <v>44927</v>
      </c>
      <c r="Y42" s="154">
        <v>45261</v>
      </c>
      <c r="Z42" s="80" t="s">
        <v>555</v>
      </c>
      <c r="AA42" s="180"/>
    </row>
    <row r="43" spans="1:27" ht="99.75" customHeight="1" x14ac:dyDescent="0.25">
      <c r="A43" s="166"/>
      <c r="B43" s="178"/>
      <c r="C43" s="168"/>
      <c r="D43" s="80" t="s">
        <v>535</v>
      </c>
      <c r="E43" s="65" t="s">
        <v>540</v>
      </c>
      <c r="F43" s="168"/>
      <c r="G43" s="35"/>
      <c r="H43" s="168"/>
      <c r="I43" s="35"/>
      <c r="J43" s="35"/>
      <c r="K43" s="173"/>
      <c r="L43" s="168"/>
      <c r="M43" s="65" t="s">
        <v>547</v>
      </c>
      <c r="N43" s="66" t="s">
        <v>225</v>
      </c>
      <c r="O43" s="35" t="s">
        <v>395</v>
      </c>
      <c r="P43" s="35" t="str">
        <f t="shared" si="5"/>
        <v/>
      </c>
      <c r="Q43" s="168"/>
      <c r="R43" s="35"/>
      <c r="S43" s="168"/>
      <c r="T43" s="35"/>
      <c r="U43" s="35"/>
      <c r="V43" s="173"/>
      <c r="W43" s="80" t="s">
        <v>552</v>
      </c>
      <c r="X43" s="154">
        <v>44927</v>
      </c>
      <c r="Y43" s="154">
        <v>45261</v>
      </c>
      <c r="Z43" s="111" t="s">
        <v>556</v>
      </c>
      <c r="AA43" s="180"/>
    </row>
    <row r="44" spans="1:27" ht="51.75" customHeight="1" x14ac:dyDescent="0.25">
      <c r="A44" s="166"/>
      <c r="B44" s="178"/>
      <c r="C44" s="168"/>
      <c r="D44" s="80" t="s">
        <v>536</v>
      </c>
      <c r="E44" s="65" t="s">
        <v>541</v>
      </c>
      <c r="F44" s="168"/>
      <c r="G44" s="35"/>
      <c r="H44" s="168"/>
      <c r="I44" s="35"/>
      <c r="J44" s="35"/>
      <c r="K44" s="173"/>
      <c r="L44" s="168"/>
      <c r="M44" s="65" t="s">
        <v>548</v>
      </c>
      <c r="N44" s="66" t="s">
        <v>225</v>
      </c>
      <c r="O44" s="35" t="s">
        <v>395</v>
      </c>
      <c r="P44" s="35" t="str">
        <f t="shared" si="5"/>
        <v/>
      </c>
      <c r="Q44" s="168"/>
      <c r="R44" s="35"/>
      <c r="S44" s="168"/>
      <c r="T44" s="35"/>
      <c r="U44" s="35"/>
      <c r="V44" s="173"/>
      <c r="W44" s="80" t="s">
        <v>552</v>
      </c>
      <c r="X44" s="154">
        <v>44927</v>
      </c>
      <c r="Y44" s="154">
        <v>45261</v>
      </c>
      <c r="Z44" s="111" t="s">
        <v>557</v>
      </c>
      <c r="AA44" s="180"/>
    </row>
    <row r="45" spans="1:27" ht="49.5" customHeight="1" x14ac:dyDescent="0.25">
      <c r="A45" s="166"/>
      <c r="B45" s="179"/>
      <c r="C45" s="169"/>
      <c r="D45" s="80"/>
      <c r="E45" s="65"/>
      <c r="F45" s="169"/>
      <c r="G45" s="35"/>
      <c r="H45" s="169"/>
      <c r="I45" s="35"/>
      <c r="J45" s="35"/>
      <c r="K45" s="173"/>
      <c r="L45" s="169"/>
      <c r="M45" s="65" t="s">
        <v>549</v>
      </c>
      <c r="N45" s="66" t="s">
        <v>225</v>
      </c>
      <c r="O45" s="35" t="s">
        <v>395</v>
      </c>
      <c r="P45" s="35" t="str">
        <f t="shared" si="5"/>
        <v/>
      </c>
      <c r="Q45" s="169"/>
      <c r="R45" s="35"/>
      <c r="S45" s="169"/>
      <c r="T45" s="35"/>
      <c r="U45" s="35"/>
      <c r="V45" s="173"/>
      <c r="W45" s="80" t="s">
        <v>552</v>
      </c>
      <c r="X45" s="154">
        <v>44927</v>
      </c>
      <c r="Y45" s="154">
        <v>45261</v>
      </c>
      <c r="Z45" s="80" t="s">
        <v>558</v>
      </c>
      <c r="AA45" s="180"/>
    </row>
    <row r="46" spans="1:27" ht="105.75" customHeight="1" x14ac:dyDescent="0.25">
      <c r="A46" s="166">
        <v>8</v>
      </c>
      <c r="B46" s="177" t="s">
        <v>1045</v>
      </c>
      <c r="C46" s="167" t="s">
        <v>328</v>
      </c>
      <c r="D46" s="80" t="s">
        <v>560</v>
      </c>
      <c r="E46" s="180" t="s">
        <v>562</v>
      </c>
      <c r="F46" s="167" t="s">
        <v>206</v>
      </c>
      <c r="G46" s="35">
        <f>IF(F46="1 - Rara vez",1,IF(F46="2 - Improbable",2,IF(F46="3 - Posible",3,IF(F46="4 - Probable",4,IF(F46="5 - Casi seguro",5,IF(F46="1 - Baja",6,IF(F46="2 - Media",7,IF(F46="3 - Alta",8,IF(F46="Seleccione",0)))))))))</f>
        <v>3</v>
      </c>
      <c r="H46" s="167" t="s">
        <v>212</v>
      </c>
      <c r="I46" s="35">
        <f>IF(H46="1 -Insignificante",1,IF(H46="2 -Menor",2,IF(H46="3 -Moderado",3,IF(H46="5 -Moderado",6,IF(H46="4 -Mayor",4,IF(H46="10 -Mayor",7,IF(H46="5 -Catastrófico",5,IF(H46="20 -Catastrófico",8,IF(H46="1 - Mínimo/Leve",9,IF(H46="2 - Importante",10,IF(H46="3 - Fuerte",11,IF(H46="Seleccione",0))))))))))))</f>
        <v>3</v>
      </c>
      <c r="J46" s="35">
        <f>IF(AND(G46=1,I46=1),1,IF(AND(G46=1,I46=2),2,IF(AND(G46=1,I46=3),3,IF(AND(G46=1,I46=4),4,IF(AND(G46=1,I46=5),5,IF(AND(G46=2,I46=1),6,IF(AND(G46=2,I46=2),7,IF(AND(G46=2,I46=3),8,IF(AND(G46=2,I46=4),9,IF(AND(G46=2,I46=5),10,IF(AND(G46=3,I46=1),11,IF(AND(G46=3,I46=2),12,IF(AND(G46=3,I46=3),13,IF(AND(G46=3,I46=4),14,IF(AND(G46=3,I46=5),15,IF(AND(G46=4,I46=1),16,IF(AND(G46=4,I46=2),17,IF(AND(G46=4,I46=3),18,IF(AND(G46=4,I46=4),19,IF(AND(G46=4,I46=5),20,IF(AND(G46=5,I46=1),21,IF(AND(G46=5,I46=2),22,IF(AND(G46=5,I46=3),23,IF(AND(G46=5,I46=4),24,IF(AND(G46=5,I46=5),25,IF(AND(G46=1,I46=6),26,IF(AND(G46=1,I46=7),27,IF(AND(G46=1,I46=8),28,IF(AND(G46=2,I46=6),29,IF(AND(G46=2,I46=7),30,IF(AND(G46=2,I46=8),31,IF(AND(G46=3,I46=6),32,IF(AND(G46=3,I46=7),33,IF(AND(G46=3,I46=8),34,IF(AND(G46=4,I46=6),35,IF(AND(G46=4,I46=7),36,IF(AND(G46=4,I46=8),37,IF(AND(G46=5,I46=6),38,IF(AND(G46=5,I46=7),39,IF(AND(G46=5,I46=8),40,IF(AND(G46=6,I46=9),41,IF(AND(G46=6,I46=10),42,IF(AND(G46=6,I46=11),43,IF(AND(G46=7,I46=9),44,IF(AND(G46=7,I46=10),45,IF(AND(G46=7,I46=11),46,IF(AND(G46=8,I46=9),47,IF(AND(G46=8,I46=10),48,IF(AND(G46=8,I46=11),49,"Seleccione")))))))))))))))))))))))))))))))))))))))))))))))))</f>
        <v>13</v>
      </c>
      <c r="K46" s="173" t="str">
        <f>IF(J46=1,'Etapa 2 - Análisis'!$Y$4,IF(J46=2,'Etapa 2 - Análisis'!$Z$4,IF(J46=6,'Etapa 2 - Análisis'!$AD$4,IF(J46=7,'Etapa 2 - Análisis'!$AE$4,IF(J46=11,'Etapa 2 - Análisis'!$AI$4,IF(J46=3,'Etapa 2 - Análisis'!$AA$4,IF(J46=8,'Etapa 2 - Análisis'!$AF$4,IF(J46=12,'Etapa 2 - Análisis'!$AJ$4,IF(J46=16,'Etapa 2 - Análisis'!$AN$4,IF(J46=4,'Etapa 2 - Análisis'!$AB$4,IF(J46=5,'Etapa 2 - Análisis'!$AC$4,IF(J46=9,'Etapa 2 - Análisis'!$AG$4,IF(J46=13,'Etapa 2 - Análisis'!$AK$4,IF(J46=17,'Etapa 2 - Análisis'!$AO$4,IF(J46=18,'Etapa 2 - Análisis'!$AP$4,IF(J46=21,'Etapa 2 - Análisis'!$AS$4,IF(J46=22,'Etapa 2 - Análisis'!$AT$4,IF(J46=10,'Etapa 2 - Análisis'!$AH$4,IF(J46=14,'Etapa 2 - Análisis'!$AL$4,IF(J46=15,'Etapa 2 - Análisis'!$AM$4,IF(J46=19,'Etapa 2 - Análisis'!$AQ$4,IF(J46=20,'Etapa 2 - Análisis'!$AR$4,IF(J46=23,'Etapa 2 - Análisis'!$AU$4,IF(J46=24,'Etapa 2 - Análisis'!$AV$4,IF(J46=25,'Etapa 2 - Análisis'!$AW$4,IF(J46=26,'Etapa 2 - Análisis'!$Y$13,IF(J46=27,'Etapa 2 - Análisis'!$Z$13,IF(J46=28,'Etapa 2 - Análisis'!$AA$13,IF(J46=29,'Etapa 2 - Análisis'!$AB$13,IF(J46=30,'Etapa 2 - Análisis'!$AC$13,IF(J46=31,'Etapa 2 - Análisis'!$AD$13,IF(J46=32,'Etapa 2 - Análisis'!$AE$13,IF(J46=33,'Etapa 2 - Análisis'!$AF$13,IF(J46=34,'Etapa 2 - Análisis'!$AG$13,IF(J46=35,'Etapa 2 - Análisis'!$AH$13,IF(J46=36,'Etapa 2 - Análisis'!$AI$13,IF(J46=37,'Etapa 2 - Análisis'!$AJ$13,IF(J46=38,'Etapa 2 - Análisis'!$AK$13,IF(J46=39,'Etapa 2 - Análisis'!$AL$13,IF(J46=40,'Etapa 2 - Análisis'!$AM$13,IF(J46=41,'Etapa 2 - Análisis'!$Y$8,IF(J46=42,'Etapa 2 - Análisis'!$Z$8,IF(J46=43,'Etapa 2 - Análisis'!$AA$8,IF(J46=44,'Etapa 2 - Análisis'!$AB$8,IF(J46=45,'Etapa 2 - Análisis'!$AC$8,IF(J46=46,'Etapa 2 - Análisis'!$AD$8,IF(J46=47,'Etapa 2 - Análisis'!$AE$8,IF(J46=48,'Etapa 2 - Análisis'!$AF$8,IF(J46=49,'Etapa 2 - Análisis'!$AG$8,"Sin Zona")))))))))))))))))))))))))))))))))))))))))))))))))</f>
        <v>ZONA DE RIESGO ALTA</v>
      </c>
      <c r="L46" s="167" t="s">
        <v>321</v>
      </c>
      <c r="M46" s="65" t="s">
        <v>565</v>
      </c>
      <c r="N46" s="66" t="s">
        <v>225</v>
      </c>
      <c r="O46" s="35" t="s">
        <v>395</v>
      </c>
      <c r="P46" s="35" t="str">
        <f>IF($C$33="Oportunidad","NO APLICA","")</f>
        <v/>
      </c>
      <c r="Q46" s="167" t="s">
        <v>205</v>
      </c>
      <c r="R46" s="35">
        <f>IF(Q46="1 - Rara vez",1,IF(Q46="2 - Improbable",2,IF(Q46="3 - Posible",3,IF(Q46="4 - Probable",4,IF(Q46="5 - Casi seguro",5,IF(Q46="1 - Baja",6,IF(Q46="2 - Media",7,IF(Q46="3 - Alta",8,IF(Q46="NO APLICA","",IF(Q46="Seleccione",0))))))))))</f>
        <v>4</v>
      </c>
      <c r="S46" s="167" t="s">
        <v>211</v>
      </c>
      <c r="T46" s="35">
        <f>IF(S46="1 -Insignificante",1,IF(S46="2 -Menor",2,IF(S46="3 -Moderado",3,IF(S46="4 -Mayor",4,IF(S46="10 -Mayor",7,IF(S46="5 -Catastrófico",5,IF(S46="5 -Moderado",6,IF(S46="20 -Catastrófico",8,IF(S46="1 - Mínimo/Leve",9,IF(S46="2 - Importante",10,IF(S46="3 - Fuerte",11,IF(S46="NO APLICA","",IF(S46="Seleccione",0)))))))))))))</f>
        <v>2</v>
      </c>
      <c r="U46" s="35">
        <f>IF(AND(R46=1,T46=1),1,IF(AND(R46=1,T46=2),2,IF(AND(R46=1,T46=3),3,IF(AND(R46=1,T46=4),4,IF(AND(R46=1,T46=5),5,IF(AND(R46=2,T46=1),6,IF(AND(R46=2,T46=2),7,IF(AND(R46=2,T46=3),8,IF(AND(R46=2,T46=4),9,IF(AND(R46=2,T46=5),10,IF(AND(R46=3,T46=1),11,IF(AND(R46=3,T46=2),12,IF(AND(R46=3,T46=3),13,IF(AND(R46=3,T46=4),14,IF(AND(R46=3,T46=5),15,IF(AND(R46=4,T46=1),16,IF(AND(R46=4,T46=2),17,IF(AND(R46=4,T46=3),18,IF(AND(R46=4,T46=4),19,IF(AND(R46=4,T46=5),20,IF(AND(R46=5,T46=1),21,IF(AND(R46=5,T46=2),22,IF(AND(R46=5,T46=3),23,IF(AND(R46=5,T46=4),24,IF(AND(R46=5,T46=5),25,IF(AND(R46=1,T46=6),26,IF(AND(R46=1,T46=7),27,IF(AND(R46=1,T46=8),28,IF(AND(R46=2,T46=6),29,IF(AND(R46=2,T46=7),30,IF(AND(R46=2,T46=8),31,IF(AND(R46=3,T46=6),32,IF(AND(R46=3,T46=7),33,IF(AND(R46=3,T46=8),34,IF(AND(R46=4,T46=6),35,IF(AND(R46=4,T46=7),36,IF(AND(R46=4,T46=8),37,IF(AND(R46=5,T46=6),38,IF(AND(R46=5,T46=7),39,IF(AND(R46=5,T46=8),40,IF(AND(R46=6,T46=9),41,IF(AND(R46=6,T46=10),42,IF(AND(R46=6,T46=11),43,IF(AND(R46=7,T46=9),44,IF(AND(R46=7,T46=10),45,IF(AND(R46=7,T46=11),46,IF(AND(R46=8,T46=9),47,IF(AND(R46=8,T46=10),48,IF(AND(R46=8,T46=11),49,IF(AND(R46="",T46=""),"","Seleccione"))))))))))))))))))))))))))))))))))))))))))))))))))</f>
        <v>17</v>
      </c>
      <c r="V46" s="173" t="str">
        <f>IF(U46=1,'Etapa 2 - Análisis'!$Y$4,IF(U46=2,'Etapa 2 - Análisis'!$Z$4,IF(U46=6,'Etapa 2 - Análisis'!$AD$4,IF(U46=7,'Etapa 2 - Análisis'!$AE$4,IF(U46=11,'Etapa 2 - Análisis'!$AI$4,IF(U46=3,'Etapa 2 - Análisis'!$AA$4,IF(U46=8,'Etapa 2 - Análisis'!$AF$4,IF(U46=12,'Etapa 2 - Análisis'!$AJ$4,IF(U46=16,'Etapa 2 - Análisis'!$AN$4,IF(U46=4,'Etapa 2 - Análisis'!$AB$4,IF(U46=5,'Etapa 2 - Análisis'!$AC$4,IF(U46=9,'Etapa 2 - Análisis'!$AF$4,IF(U46=13,'Etapa 2 - Análisis'!$AK$4,IF(U46=17,'Etapa 2 - Análisis'!$AO$4,IF(U46=18,'Etapa 2 - Análisis'!$AP$4,IF(U46=21,'Etapa 2 - Análisis'!$AS$4,IF(U46=22,'Etapa 2 - Análisis'!$AT$4,IF(U46=10,'Etapa 2 - Análisis'!$AH$4,IF(U46=14,'Etapa 2 - Análisis'!$AL$4,IF(U46=15,'Etapa 2 - Análisis'!$AM$4,IF(U46=19,'Etapa 2 - Análisis'!$AQ$4,IF(U46=20,'Etapa 2 - Análisis'!$AR$4,IF(U46=23,'Etapa 2 - Análisis'!$AU$4,IF(U46=24,'Etapa 2 - Análisis'!$AV$4,IF(U46=25,'Etapa 2 - Análisis'!$AW$4,IF(U46=26,'Etapa 2 - Análisis'!$Y$13,IF(U46=27,'Etapa 2 - Análisis'!$Z$13,IF(U46=28,'Etapa 2 - Análisis'!$AA$13,IF(U46=29,'Etapa 2 - Análisis'!$AB$13,IF(U46=30,'Etapa 2 - Análisis'!$AC$13,IF(U46=31,'Etapa 2 - Análisis'!$AD$13,IF(U46=32,'Etapa 2 - Análisis'!$AE$13,IF(U46=33,'Etapa 2 - Análisis'!$AF$13,IF(U46=34,'Etapa 2 - Análisis'!$AG$13,IF(U46=35,'Etapa 2 - Análisis'!$AH$13,IF(U46=36,'Etapa 2 - Análisis'!$AI$13,IF(U46=37,'Etapa 2 - Análisis'!$AJ$13,IF(U46=38,'Etapa 2 - Análisis'!$AK$13,IF(U46=39,'Etapa 2 - Análisis'!$AL$13,IF(U46=40,'Etapa 2 - Análisis'!$AM$13,IF(U46=41,'Etapa 2 - Análisis'!$Y$8,IF(U46=42,'Etapa 2 - Análisis'!$Z$8,IF(U46=43,'Etapa 2 - Análisis'!$AA$8,IF(U46=44,'Etapa 2 - Análisis'!$AB$8,IF(U46=45,'Etapa 2 - Análisis'!$AC$8,IF(U46=46,'Etapa 2 - Análisis'!$AD$8,IF(U46=47,'Etapa 2 - Análisis'!$AE$8,IF(U46=48,'Etapa 2 - Análisis'!$AF$8,IF(U46=49,'Etapa 2 - Análisis'!$AG$8,IF(U46="","NO APLICA","Sin Zona"))))))))))))))))))))))))))))))))))))))))))))))))))</f>
        <v>ZONA DE RIESGO ALTA</v>
      </c>
      <c r="W46" s="80" t="s">
        <v>566</v>
      </c>
      <c r="X46" s="80" t="s">
        <v>563</v>
      </c>
      <c r="Y46" s="80" t="s">
        <v>564</v>
      </c>
      <c r="Z46" s="80" t="s">
        <v>567</v>
      </c>
      <c r="AA46" s="180" t="s">
        <v>1118</v>
      </c>
    </row>
    <row r="47" spans="1:27" ht="25.5" x14ac:dyDescent="0.25">
      <c r="A47" s="166"/>
      <c r="B47" s="178"/>
      <c r="C47" s="168"/>
      <c r="D47" s="80" t="s">
        <v>561</v>
      </c>
      <c r="E47" s="180"/>
      <c r="F47" s="168"/>
      <c r="G47" s="35"/>
      <c r="H47" s="168"/>
      <c r="I47" s="35"/>
      <c r="J47" s="35"/>
      <c r="K47" s="173"/>
      <c r="L47" s="168"/>
      <c r="M47" s="65"/>
      <c r="N47" s="66" t="s">
        <v>218</v>
      </c>
      <c r="O47" s="35" t="str">
        <f t="shared" si="5"/>
        <v/>
      </c>
      <c r="P47" s="35" t="str">
        <f t="shared" si="5"/>
        <v/>
      </c>
      <c r="Q47" s="168"/>
      <c r="R47" s="35"/>
      <c r="S47" s="168"/>
      <c r="T47" s="35"/>
      <c r="U47" s="35"/>
      <c r="V47" s="173"/>
      <c r="W47" s="80"/>
      <c r="X47" s="80"/>
      <c r="Y47" s="80"/>
      <c r="Z47" s="80"/>
      <c r="AA47" s="180"/>
    </row>
    <row r="48" spans="1:27" x14ac:dyDescent="0.25">
      <c r="A48" s="166"/>
      <c r="B48" s="178"/>
      <c r="C48" s="168"/>
      <c r="D48" s="80"/>
      <c r="E48" s="180"/>
      <c r="F48" s="168"/>
      <c r="G48" s="35"/>
      <c r="H48" s="168"/>
      <c r="I48" s="35"/>
      <c r="J48" s="35"/>
      <c r="K48" s="173"/>
      <c r="L48" s="168"/>
      <c r="M48" s="65"/>
      <c r="N48" s="66" t="s">
        <v>218</v>
      </c>
      <c r="O48" s="35" t="str">
        <f t="shared" si="5"/>
        <v/>
      </c>
      <c r="P48" s="35" t="str">
        <f t="shared" si="5"/>
        <v/>
      </c>
      <c r="Q48" s="168"/>
      <c r="R48" s="35"/>
      <c r="S48" s="168"/>
      <c r="T48" s="35"/>
      <c r="U48" s="35"/>
      <c r="V48" s="173"/>
      <c r="W48" s="80"/>
      <c r="X48" s="80"/>
      <c r="Y48" s="80"/>
      <c r="Z48" s="80"/>
      <c r="AA48" s="180"/>
    </row>
    <row r="49" spans="1:27" x14ac:dyDescent="0.25">
      <c r="A49" s="166"/>
      <c r="B49" s="178"/>
      <c r="C49" s="168"/>
      <c r="D49" s="80"/>
      <c r="E49" s="180"/>
      <c r="F49" s="168"/>
      <c r="G49" s="35"/>
      <c r="H49" s="168"/>
      <c r="I49" s="35"/>
      <c r="J49" s="35"/>
      <c r="K49" s="173"/>
      <c r="L49" s="168"/>
      <c r="M49" s="65"/>
      <c r="N49" s="66" t="s">
        <v>218</v>
      </c>
      <c r="O49" s="35" t="str">
        <f t="shared" si="5"/>
        <v/>
      </c>
      <c r="P49" s="35" t="str">
        <f t="shared" si="5"/>
        <v/>
      </c>
      <c r="Q49" s="168"/>
      <c r="R49" s="35"/>
      <c r="S49" s="168"/>
      <c r="T49" s="35"/>
      <c r="U49" s="35"/>
      <c r="V49" s="173"/>
      <c r="W49" s="80"/>
      <c r="X49" s="80"/>
      <c r="Y49" s="80"/>
      <c r="Z49" s="80"/>
      <c r="AA49" s="180"/>
    </row>
    <row r="50" spans="1:27" x14ac:dyDescent="0.25">
      <c r="A50" s="166"/>
      <c r="B50" s="178"/>
      <c r="C50" s="168"/>
      <c r="D50" s="80"/>
      <c r="E50" s="180"/>
      <c r="F50" s="168"/>
      <c r="G50" s="35"/>
      <c r="H50" s="168"/>
      <c r="I50" s="35"/>
      <c r="J50" s="35"/>
      <c r="K50" s="173"/>
      <c r="L50" s="168"/>
      <c r="M50" s="65"/>
      <c r="N50" s="66" t="s">
        <v>218</v>
      </c>
      <c r="O50" s="35" t="str">
        <f t="shared" si="5"/>
        <v/>
      </c>
      <c r="P50" s="35" t="str">
        <f t="shared" si="5"/>
        <v/>
      </c>
      <c r="Q50" s="168"/>
      <c r="R50" s="35"/>
      <c r="S50" s="168"/>
      <c r="T50" s="35"/>
      <c r="U50" s="35"/>
      <c r="V50" s="173"/>
      <c r="W50" s="80"/>
      <c r="X50" s="80"/>
      <c r="Y50" s="80"/>
      <c r="Z50" s="80"/>
      <c r="AA50" s="180"/>
    </row>
    <row r="51" spans="1:27" ht="75" customHeight="1" x14ac:dyDescent="0.25">
      <c r="A51" s="166">
        <v>9</v>
      </c>
      <c r="B51" s="177" t="s">
        <v>1053</v>
      </c>
      <c r="C51" s="167" t="s">
        <v>328</v>
      </c>
      <c r="D51" s="80" t="s">
        <v>569</v>
      </c>
      <c r="E51" s="177" t="s">
        <v>571</v>
      </c>
      <c r="F51" s="167" t="s">
        <v>209</v>
      </c>
      <c r="G51" s="35">
        <f>IF(F51="1 - Rara vez",1,IF(F51="2 - Improbable",2,IF(F51="3 - Posible",3,IF(F51="4 - Probable",4,IF(F51="5 - Casi seguro",5,IF(F51="1 - Baja",6,IF(F51="2 - Media",7,IF(F51="3 - Alta",8,IF(F51="Seleccione",0)))))))))</f>
        <v>5</v>
      </c>
      <c r="H51" s="167" t="s">
        <v>213</v>
      </c>
      <c r="I51" s="35">
        <f>IF(H51="1 -Insignificante",1,IF(H51="2 -Menor",2,IF(H51="3 -Moderado",3,IF(H51="5 -Moderado",6,IF(H51="4 -Mayor",4,IF(H51="10 -Mayor",7,IF(H51="5 -Catastrófico",5,IF(H51="20 -Catastrófico",8,IF(H51="1 - Mínimo/Leve",9,IF(H51="2 - Importante",10,IF(H51="3 - Fuerte",11,IF(H51="Seleccione",0))))))))))))</f>
        <v>4</v>
      </c>
      <c r="J51" s="35">
        <f>IF(AND(G51=1,I51=1),1,IF(AND(G51=1,I51=2),2,IF(AND(G51=1,I51=3),3,IF(AND(G51=1,I51=4),4,IF(AND(G51=1,I51=5),5,IF(AND(G51=2,I51=1),6,IF(AND(G51=2,I51=2),7,IF(AND(G51=2,I51=3),8,IF(AND(G51=2,I51=4),9,IF(AND(G51=2,I51=5),10,IF(AND(G51=3,I51=1),11,IF(AND(G51=3,I51=2),12,IF(AND(G51=3,I51=3),13,IF(AND(G51=3,I51=4),14,IF(AND(G51=3,I51=5),15,IF(AND(G51=4,I51=1),16,IF(AND(G51=4,I51=2),17,IF(AND(G51=4,I51=3),18,IF(AND(G51=4,I51=4),19,IF(AND(G51=4,I51=5),20,IF(AND(G51=5,I51=1),21,IF(AND(G51=5,I51=2),22,IF(AND(G51=5,I51=3),23,IF(AND(G51=5,I51=4),24,IF(AND(G51=5,I51=5),25,IF(AND(G51=1,I51=6),26,IF(AND(G51=1,I51=7),27,IF(AND(G51=1,I51=8),28,IF(AND(G51=2,I51=6),29,IF(AND(G51=2,I51=7),30,IF(AND(G51=2,I51=8),31,IF(AND(G51=3,I51=6),32,IF(AND(G51=3,I51=7),33,IF(AND(G51=3,I51=8),34,IF(AND(G51=4,I51=6),35,IF(AND(G51=4,I51=7),36,IF(AND(G51=4,I51=8),37,IF(AND(G51=5,I51=6),38,IF(AND(G51=5,I51=7),39,IF(AND(G51=5,I51=8),40,IF(AND(G51=6,I51=9),41,IF(AND(G51=6,I51=10),42,IF(AND(G51=6,I51=11),43,IF(AND(G51=7,I51=9),44,IF(AND(G51=7,I51=10),45,IF(AND(G51=7,I51=11),46,IF(AND(G51=8,I51=9),47,IF(AND(G51=8,I51=10),48,IF(AND(G51=8,I51=11),49,"Seleccione")))))))))))))))))))))))))))))))))))))))))))))))))</f>
        <v>24</v>
      </c>
      <c r="K51" s="173" t="str">
        <f>IF(J51=1,'Etapa 2 - Análisis'!$Y$4,IF(J51=2,'Etapa 2 - Análisis'!$Z$4,IF(J51=6,'Etapa 2 - Análisis'!$AD$4,IF(J51=7,'Etapa 2 - Análisis'!$AE$4,IF(J51=11,'Etapa 2 - Análisis'!$AI$4,IF(J51=3,'Etapa 2 - Análisis'!$AA$4,IF(J51=8,'Etapa 2 - Análisis'!$AF$4,IF(J51=12,'Etapa 2 - Análisis'!$AJ$4,IF(J51=16,'Etapa 2 - Análisis'!$AN$4,IF(J51=4,'Etapa 2 - Análisis'!$AB$4,IF(J51=5,'Etapa 2 - Análisis'!$AC$4,IF(J51=9,'Etapa 2 - Análisis'!$AG$4,IF(J51=13,'Etapa 2 - Análisis'!$AK$4,IF(J51=17,'Etapa 2 - Análisis'!$AO$4,IF(J51=18,'Etapa 2 - Análisis'!$AP$4,IF(J51=21,'Etapa 2 - Análisis'!$AS$4,IF(J51=22,'Etapa 2 - Análisis'!$AT$4,IF(J51=10,'Etapa 2 - Análisis'!$AH$4,IF(J51=14,'Etapa 2 - Análisis'!$AL$4,IF(J51=15,'Etapa 2 - Análisis'!$AM$4,IF(J51=19,'Etapa 2 - Análisis'!$AQ$4,IF(J51=20,'Etapa 2 - Análisis'!$AR$4,IF(J51=23,'Etapa 2 - Análisis'!$AU$4,IF(J51=24,'Etapa 2 - Análisis'!$AV$4,IF(J51=25,'Etapa 2 - Análisis'!$AW$4,IF(J51=26,'Etapa 2 - Análisis'!$Y$13,IF(J51=27,'Etapa 2 - Análisis'!$Z$13,IF(J51=28,'Etapa 2 - Análisis'!$AA$13,IF(J51=29,'Etapa 2 - Análisis'!$AB$13,IF(J51=30,'Etapa 2 - Análisis'!$AC$13,IF(J51=31,'Etapa 2 - Análisis'!$AD$13,IF(J51=32,'Etapa 2 - Análisis'!$AE$13,IF(J51=33,'Etapa 2 - Análisis'!$AF$13,IF(J51=34,'Etapa 2 - Análisis'!$AG$13,IF(J51=35,'Etapa 2 - Análisis'!$AH$13,IF(J51=36,'Etapa 2 - Análisis'!$AI$13,IF(J51=37,'Etapa 2 - Análisis'!$AJ$13,IF(J51=38,'Etapa 2 - Análisis'!$AK$13,IF(J51=39,'Etapa 2 - Análisis'!$AL$13,IF(J51=40,'Etapa 2 - Análisis'!$AM$13,IF(J51=41,'Etapa 2 - Análisis'!$Y$8,IF(J51=42,'Etapa 2 - Análisis'!$Z$8,IF(J51=43,'Etapa 2 - Análisis'!$AA$8,IF(J51=44,'Etapa 2 - Análisis'!$AB$8,IF(J51=45,'Etapa 2 - Análisis'!$AC$8,IF(J51=46,'Etapa 2 - Análisis'!$AD$8,IF(J51=47,'Etapa 2 - Análisis'!$AE$8,IF(J51=48,'Etapa 2 - Análisis'!$AF$8,IF(J51=49,'Etapa 2 - Análisis'!$AG$8,"Sin Zona")))))))))))))))))))))))))))))))))))))))))))))))))</f>
        <v>ZONA DE RIESGO EXTREMA</v>
      </c>
      <c r="L51" s="167" t="s">
        <v>320</v>
      </c>
      <c r="M51" s="65" t="s">
        <v>572</v>
      </c>
      <c r="N51" s="66" t="s">
        <v>225</v>
      </c>
      <c r="O51" s="35" t="s">
        <v>395</v>
      </c>
      <c r="P51" s="35" t="str">
        <f>IF($C$33="Oportunidad","NO APLICA","")</f>
        <v/>
      </c>
      <c r="Q51" s="167" t="s">
        <v>209</v>
      </c>
      <c r="R51" s="35">
        <f>IF(Q51="1 - Rara vez",1,IF(Q51="2 - Improbable",2,IF(Q51="3 - Posible",3,IF(Q51="4 - Probable",4,IF(Q51="5 - Casi seguro",5,IF(Q51="1 - Baja",6,IF(Q51="2 - Media",7,IF(Q51="3 - Alta",8,IF(Q51="NO APLICA","",IF(Q51="Seleccione",0))))))))))</f>
        <v>5</v>
      </c>
      <c r="S51" s="167" t="s">
        <v>213</v>
      </c>
      <c r="T51" s="35">
        <f>IF(S51="1 -Insignificante",1,IF(S51="2 -Menor",2,IF(S51="3 -Moderado",3,IF(S51="4 -Mayor",4,IF(S51="10 -Mayor",7,IF(S51="5 -Catastrófico",5,IF(S51="5 -Moderado",6,IF(S51="20 -Catastrófico",8,IF(S51="1 - Mínimo/Leve",9,IF(S51="2 - Importante",10,IF(S51="3 - Fuerte",11,IF(S51="NO APLICA","",IF(S51="Seleccione",0)))))))))))))</f>
        <v>4</v>
      </c>
      <c r="U51" s="35">
        <f>IF(AND(R51=1,T51=1),1,IF(AND(R51=1,T51=2),2,IF(AND(R51=1,T51=3),3,IF(AND(R51=1,T51=4),4,IF(AND(R51=1,T51=5),5,IF(AND(R51=2,T51=1),6,IF(AND(R51=2,T51=2),7,IF(AND(R51=2,T51=3),8,IF(AND(R51=2,T51=4),9,IF(AND(R51=2,T51=5),10,IF(AND(R51=3,T51=1),11,IF(AND(R51=3,T51=2),12,IF(AND(R51=3,T51=3),13,IF(AND(R51=3,T51=4),14,IF(AND(R51=3,T51=5),15,IF(AND(R51=4,T51=1),16,IF(AND(R51=4,T51=2),17,IF(AND(R51=4,T51=3),18,IF(AND(R51=4,T51=4),19,IF(AND(R51=4,T51=5),20,IF(AND(R51=5,T51=1),21,IF(AND(R51=5,T51=2),22,IF(AND(R51=5,T51=3),23,IF(AND(R51=5,T51=4),24,IF(AND(R51=5,T51=5),25,IF(AND(R51=1,T51=6),26,IF(AND(R51=1,T51=7),27,IF(AND(R51=1,T51=8),28,IF(AND(R51=2,T51=6),29,IF(AND(R51=2,T51=7),30,IF(AND(R51=2,T51=8),31,IF(AND(R51=3,T51=6),32,IF(AND(R51=3,T51=7),33,IF(AND(R51=3,T51=8),34,IF(AND(R51=4,T51=6),35,IF(AND(R51=4,T51=7),36,IF(AND(R51=4,T51=8),37,IF(AND(R51=5,T51=6),38,IF(AND(R51=5,T51=7),39,IF(AND(R51=5,T51=8),40,IF(AND(R51=6,T51=9),41,IF(AND(R51=6,T51=10),42,IF(AND(R51=6,T51=11),43,IF(AND(R51=7,T51=9),44,IF(AND(R51=7,T51=10),45,IF(AND(R51=7,T51=11),46,IF(AND(R51=8,T51=9),47,IF(AND(R51=8,T51=10),48,IF(AND(R51=8,T51=11),49,IF(AND(R51="",T51=""),"","Seleccione"))))))))))))))))))))))))))))))))))))))))))))))))))</f>
        <v>24</v>
      </c>
      <c r="V51" s="173" t="str">
        <f>IF(U51=1,'Etapa 2 - Análisis'!$Y$4,IF(U51=2,'Etapa 2 - Análisis'!$Z$4,IF(U51=6,'Etapa 2 - Análisis'!$AD$4,IF(U51=7,'Etapa 2 - Análisis'!$AE$4,IF(U51=11,'Etapa 2 - Análisis'!$AI$4,IF(U51=3,'Etapa 2 - Análisis'!$AA$4,IF(U51=8,'Etapa 2 - Análisis'!$AF$4,IF(U51=12,'Etapa 2 - Análisis'!$AJ$4,IF(U51=16,'Etapa 2 - Análisis'!$AN$4,IF(U51=4,'Etapa 2 - Análisis'!$AB$4,IF(U51=5,'Etapa 2 - Análisis'!$AC$4,IF(U51=9,'Etapa 2 - Análisis'!$AF$4,IF(U51=13,'Etapa 2 - Análisis'!$AK$4,IF(U51=17,'Etapa 2 - Análisis'!$AO$4,IF(U51=18,'Etapa 2 - Análisis'!$AP$4,IF(U51=21,'Etapa 2 - Análisis'!$AS$4,IF(U51=22,'Etapa 2 - Análisis'!$AT$4,IF(U51=10,'Etapa 2 - Análisis'!$AH$4,IF(U51=14,'Etapa 2 - Análisis'!$AL$4,IF(U51=15,'Etapa 2 - Análisis'!$AM$4,IF(U51=19,'Etapa 2 - Análisis'!$AQ$4,IF(U51=20,'Etapa 2 - Análisis'!$AR$4,IF(U51=23,'Etapa 2 - Análisis'!$AU$4,IF(U51=24,'Etapa 2 - Análisis'!$AV$4,IF(U51=25,'Etapa 2 - Análisis'!$AW$4,IF(U51=26,'Etapa 2 - Análisis'!$Y$13,IF(U51=27,'Etapa 2 - Análisis'!$Z$13,IF(U51=28,'Etapa 2 - Análisis'!$AA$13,IF(U51=29,'Etapa 2 - Análisis'!$AB$13,IF(U51=30,'Etapa 2 - Análisis'!$AC$13,IF(U51=31,'Etapa 2 - Análisis'!$AD$13,IF(U51=32,'Etapa 2 - Análisis'!$AE$13,IF(U51=33,'Etapa 2 - Análisis'!$AF$13,IF(U51=34,'Etapa 2 - Análisis'!$AG$13,IF(U51=35,'Etapa 2 - Análisis'!$AH$13,IF(U51=36,'Etapa 2 - Análisis'!$AI$13,IF(U51=37,'Etapa 2 - Análisis'!$AJ$13,IF(U51=38,'Etapa 2 - Análisis'!$AK$13,IF(U51=39,'Etapa 2 - Análisis'!$AL$13,IF(U51=40,'Etapa 2 - Análisis'!$AM$13,IF(U51=41,'Etapa 2 - Análisis'!$Y$8,IF(U51=42,'Etapa 2 - Análisis'!$Z$8,IF(U51=43,'Etapa 2 - Análisis'!$AA$8,IF(U51=44,'Etapa 2 - Análisis'!$AB$8,IF(U51=45,'Etapa 2 - Análisis'!$AC$8,IF(U51=46,'Etapa 2 - Análisis'!$AD$8,IF(U51=47,'Etapa 2 - Análisis'!$AE$8,IF(U51=48,'Etapa 2 - Análisis'!$AF$8,IF(U51=49,'Etapa 2 - Análisis'!$AG$8,IF(U51="","NO APLICA","Sin Zona"))))))))))))))))))))))))))))))))))))))))))))))))))</f>
        <v>ZONA DE RIESGO EXTREMA</v>
      </c>
      <c r="W51" s="80" t="s">
        <v>575</v>
      </c>
      <c r="X51" s="138">
        <v>44535</v>
      </c>
      <c r="Y51" s="138">
        <v>44547</v>
      </c>
      <c r="Z51" s="80" t="s">
        <v>576</v>
      </c>
      <c r="AA51" s="177" t="s">
        <v>577</v>
      </c>
    </row>
    <row r="52" spans="1:27" ht="48" customHeight="1" x14ac:dyDescent="0.25">
      <c r="A52" s="166"/>
      <c r="B52" s="178"/>
      <c r="C52" s="168"/>
      <c r="D52" s="80" t="s">
        <v>570</v>
      </c>
      <c r="E52" s="178"/>
      <c r="F52" s="168"/>
      <c r="G52" s="35"/>
      <c r="H52" s="168"/>
      <c r="I52" s="35"/>
      <c r="J52" s="35"/>
      <c r="K52" s="173"/>
      <c r="L52" s="168"/>
      <c r="M52" s="65" t="s">
        <v>573</v>
      </c>
      <c r="N52" s="66" t="s">
        <v>225</v>
      </c>
      <c r="O52" s="35" t="s">
        <v>395</v>
      </c>
      <c r="P52" s="35" t="str">
        <f t="shared" si="5"/>
        <v/>
      </c>
      <c r="Q52" s="168"/>
      <c r="R52" s="35"/>
      <c r="S52" s="168"/>
      <c r="T52" s="35"/>
      <c r="U52" s="35"/>
      <c r="V52" s="173"/>
      <c r="W52" s="130"/>
      <c r="X52" s="130"/>
      <c r="Y52" s="130"/>
      <c r="Z52" s="130"/>
      <c r="AA52" s="178"/>
    </row>
    <row r="53" spans="1:27" ht="112.5" customHeight="1" x14ac:dyDescent="0.25">
      <c r="A53" s="166"/>
      <c r="B53" s="178"/>
      <c r="C53" s="168"/>
      <c r="D53" s="80"/>
      <c r="E53" s="178"/>
      <c r="F53" s="168"/>
      <c r="G53" s="35"/>
      <c r="H53" s="168"/>
      <c r="I53" s="35"/>
      <c r="J53" s="35"/>
      <c r="K53" s="173"/>
      <c r="L53" s="168"/>
      <c r="M53" s="65" t="s">
        <v>574</v>
      </c>
      <c r="N53" s="66" t="s">
        <v>225</v>
      </c>
      <c r="O53" s="35" t="s">
        <v>395</v>
      </c>
      <c r="P53" s="35" t="str">
        <f t="shared" ref="O53:P55" si="6">IF($C$33="Oportunidad","NO APLICA","")</f>
        <v/>
      </c>
      <c r="Q53" s="168"/>
      <c r="R53" s="35"/>
      <c r="S53" s="168"/>
      <c r="T53" s="35"/>
      <c r="U53" s="35"/>
      <c r="V53" s="173"/>
      <c r="W53" s="130"/>
      <c r="X53" s="130"/>
      <c r="Y53" s="130"/>
      <c r="Z53" s="130"/>
      <c r="AA53" s="178"/>
    </row>
    <row r="54" spans="1:27" x14ac:dyDescent="0.25">
      <c r="A54" s="166"/>
      <c r="B54" s="178"/>
      <c r="C54" s="168"/>
      <c r="D54" s="80"/>
      <c r="E54" s="178"/>
      <c r="F54" s="168"/>
      <c r="G54" s="35"/>
      <c r="H54" s="168"/>
      <c r="I54" s="35"/>
      <c r="J54" s="35"/>
      <c r="K54" s="173"/>
      <c r="L54" s="168"/>
      <c r="M54" s="65"/>
      <c r="N54" s="66" t="s">
        <v>218</v>
      </c>
      <c r="O54" s="35" t="str">
        <f t="shared" si="6"/>
        <v/>
      </c>
      <c r="P54" s="35" t="str">
        <f t="shared" si="6"/>
        <v/>
      </c>
      <c r="Q54" s="168"/>
      <c r="R54" s="35"/>
      <c r="S54" s="168"/>
      <c r="T54" s="35"/>
      <c r="U54" s="35"/>
      <c r="V54" s="173"/>
      <c r="W54" s="80"/>
      <c r="X54" s="80"/>
      <c r="Y54" s="80"/>
      <c r="Z54" s="80"/>
      <c r="AA54" s="178"/>
    </row>
    <row r="55" spans="1:27" x14ac:dyDescent="0.25">
      <c r="A55" s="166"/>
      <c r="B55" s="179"/>
      <c r="C55" s="169"/>
      <c r="D55" s="80"/>
      <c r="E55" s="179"/>
      <c r="F55" s="169"/>
      <c r="G55" s="35"/>
      <c r="H55" s="169"/>
      <c r="I55" s="35"/>
      <c r="J55" s="35"/>
      <c r="K55" s="173"/>
      <c r="L55" s="169"/>
      <c r="M55" s="65"/>
      <c r="N55" s="66" t="s">
        <v>218</v>
      </c>
      <c r="O55" s="35" t="str">
        <f t="shared" si="6"/>
        <v/>
      </c>
      <c r="P55" s="35" t="str">
        <f t="shared" si="6"/>
        <v/>
      </c>
      <c r="Q55" s="169"/>
      <c r="R55" s="35"/>
      <c r="S55" s="169"/>
      <c r="T55" s="35"/>
      <c r="U55" s="35"/>
      <c r="V55" s="173"/>
      <c r="W55" s="80"/>
      <c r="X55" s="80"/>
      <c r="Y55" s="80"/>
      <c r="Z55" s="80"/>
      <c r="AA55" s="179"/>
    </row>
    <row r="56" spans="1:27" ht="111" customHeight="1" x14ac:dyDescent="0.25">
      <c r="A56" s="166">
        <v>10</v>
      </c>
      <c r="B56" s="177" t="s">
        <v>1054</v>
      </c>
      <c r="C56" s="167" t="s">
        <v>328</v>
      </c>
      <c r="D56" s="80" t="s">
        <v>578</v>
      </c>
      <c r="E56" s="177" t="s">
        <v>580</v>
      </c>
      <c r="F56" s="167" t="s">
        <v>205</v>
      </c>
      <c r="G56" s="35">
        <f>IF(F56="1 - Rara vez",1,IF(F56="2 - Improbable",2,IF(F56="3 - Posible",3,IF(F56="4 - Probable",4,IF(F56="5 - Casi seguro",5,IF(F56="1 - Baja",6,IF(F56="2 - Media",7,IF(F56="3 - Alta",8,IF(F56="Seleccione",0)))))))))</f>
        <v>4</v>
      </c>
      <c r="H56" s="167" t="s">
        <v>212</v>
      </c>
      <c r="I56" s="35">
        <f>IF(H56="1 -Insignificante",1,IF(H56="2 -Menor",2,IF(H56="3 -Moderado",3,IF(H56="5 -Moderado",6,IF(H56="4 -Mayor",4,IF(H56="10 -Mayor",7,IF(H56="5 -Catastrófico",5,IF(H56="20 -Catastrófico",8,IF(H56="1 - Mínimo/Leve",9,IF(H56="2 - Importante",10,IF(H56="3 - Fuerte",11,IF(H56="Seleccione",0))))))))))))</f>
        <v>3</v>
      </c>
      <c r="J56" s="35">
        <f>IF(AND(G56=1,I56=1),1,IF(AND(G56=1,I56=2),2,IF(AND(G56=1,I56=3),3,IF(AND(G56=1,I56=4),4,IF(AND(G56=1,I56=5),5,IF(AND(G56=2,I56=1),6,IF(AND(G56=2,I56=2),7,IF(AND(G56=2,I56=3),8,IF(AND(G56=2,I56=4),9,IF(AND(G56=2,I56=5),10,IF(AND(G56=3,I56=1),11,IF(AND(G56=3,I56=2),12,IF(AND(G56=3,I56=3),13,IF(AND(G56=3,I56=4),14,IF(AND(G56=3,I56=5),15,IF(AND(G56=4,I56=1),16,IF(AND(G56=4,I56=2),17,IF(AND(G56=4,I56=3),18,IF(AND(G56=4,I56=4),19,IF(AND(G56=4,I56=5),20,IF(AND(G56=5,I56=1),21,IF(AND(G56=5,I56=2),22,IF(AND(G56=5,I56=3),23,IF(AND(G56=5,I56=4),24,IF(AND(G56=5,I56=5),25,IF(AND(G56=1,I56=6),26,IF(AND(G56=1,I56=7),27,IF(AND(G56=1,I56=8),28,IF(AND(G56=2,I56=6),29,IF(AND(G56=2,I56=7),30,IF(AND(G56=2,I56=8),31,IF(AND(G56=3,I56=6),32,IF(AND(G56=3,I56=7),33,IF(AND(G56=3,I56=8),34,IF(AND(G56=4,I56=6),35,IF(AND(G56=4,I56=7),36,IF(AND(G56=4,I56=8),37,IF(AND(G56=5,I56=6),38,IF(AND(G56=5,I56=7),39,IF(AND(G56=5,I56=8),40,IF(AND(G56=6,I56=9),41,IF(AND(G56=6,I56=10),42,IF(AND(G56=6,I56=11),43,IF(AND(G56=7,I56=9),44,IF(AND(G56=7,I56=10),45,IF(AND(G56=7,I56=11),46,IF(AND(G56=8,I56=9),47,IF(AND(G56=8,I56=10),48,IF(AND(G56=8,I56=11),49,"Seleccione")))))))))))))))))))))))))))))))))))))))))))))))))</f>
        <v>18</v>
      </c>
      <c r="K56" s="173" t="str">
        <f>IF(J56=1,'Etapa 2 - Análisis'!$Y$4,IF(J56=2,'Etapa 2 - Análisis'!$Z$4,IF(J56=6,'Etapa 2 - Análisis'!$AD$4,IF(J56=7,'Etapa 2 - Análisis'!$AE$4,IF(J56=11,'Etapa 2 - Análisis'!$AI$4,IF(J56=3,'Etapa 2 - Análisis'!$AA$4,IF(J56=8,'Etapa 2 - Análisis'!$AF$4,IF(J56=12,'Etapa 2 - Análisis'!$AJ$4,IF(J56=16,'Etapa 2 - Análisis'!$AN$4,IF(J56=4,'Etapa 2 - Análisis'!$AB$4,IF(J56=5,'Etapa 2 - Análisis'!$AC$4,IF(J56=9,'Etapa 2 - Análisis'!$AG$4,IF(J56=13,'Etapa 2 - Análisis'!$AK$4,IF(J56=17,'Etapa 2 - Análisis'!$AO$4,IF(J56=18,'Etapa 2 - Análisis'!$AP$4,IF(J56=21,'Etapa 2 - Análisis'!$AS$4,IF(J56=22,'Etapa 2 - Análisis'!$AT$4,IF(J56=10,'Etapa 2 - Análisis'!$AH$4,IF(J56=14,'Etapa 2 - Análisis'!$AL$4,IF(J56=15,'Etapa 2 - Análisis'!$AM$4,IF(J56=19,'Etapa 2 - Análisis'!$AQ$4,IF(J56=20,'Etapa 2 - Análisis'!$AR$4,IF(J56=23,'Etapa 2 - Análisis'!$AU$4,IF(J56=24,'Etapa 2 - Análisis'!$AV$4,IF(J56=25,'Etapa 2 - Análisis'!$AW$4,IF(J56=26,'Etapa 2 - Análisis'!$Y$13,IF(J56=27,'Etapa 2 - Análisis'!$Z$13,IF(J56=28,'Etapa 2 - Análisis'!$AA$13,IF(J56=29,'Etapa 2 - Análisis'!$AB$13,IF(J56=30,'Etapa 2 - Análisis'!$AC$13,IF(J56=31,'Etapa 2 - Análisis'!$AD$13,IF(J56=32,'Etapa 2 - Análisis'!$AE$13,IF(J56=33,'Etapa 2 - Análisis'!$AF$13,IF(J56=34,'Etapa 2 - Análisis'!$AG$13,IF(J56=35,'Etapa 2 - Análisis'!$AH$13,IF(J56=36,'Etapa 2 - Análisis'!$AI$13,IF(J56=37,'Etapa 2 - Análisis'!$AJ$13,IF(J56=38,'Etapa 2 - Análisis'!$AK$13,IF(J56=39,'Etapa 2 - Análisis'!$AL$13,IF(J56=40,'Etapa 2 - Análisis'!$AM$13,IF(J56=41,'Etapa 2 - Análisis'!$Y$8,IF(J56=42,'Etapa 2 - Análisis'!$Z$8,IF(J56=43,'Etapa 2 - Análisis'!$AA$8,IF(J56=44,'Etapa 2 - Análisis'!$AB$8,IF(J56=45,'Etapa 2 - Análisis'!$AC$8,IF(J56=46,'Etapa 2 - Análisis'!$AD$8,IF(J56=47,'Etapa 2 - Análisis'!$AE$8,IF(J56=48,'Etapa 2 - Análisis'!$AF$8,IF(J56=49,'Etapa 2 - Análisis'!$AG$8,"Sin Zona")))))))))))))))))))))))))))))))))))))))))))))))))</f>
        <v>ZONA DE RIESGO ALTA</v>
      </c>
      <c r="L56" s="167" t="s">
        <v>320</v>
      </c>
      <c r="M56" s="65" t="s">
        <v>582</v>
      </c>
      <c r="N56" s="66" t="s">
        <v>225</v>
      </c>
      <c r="O56" s="35" t="s">
        <v>395</v>
      </c>
      <c r="P56" s="35" t="str">
        <f>IF($C$33="Oportunidad","NO APLICA","")</f>
        <v/>
      </c>
      <c r="Q56" s="167" t="s">
        <v>205</v>
      </c>
      <c r="R56" s="35">
        <f>IF(Q56="1 - Rara vez",1,IF(Q56="2 - Improbable",2,IF(Q56="3 - Posible",3,IF(Q56="4 - Probable",4,IF(Q56="5 - Casi seguro",5,IF(Q56="1 - Baja",6,IF(Q56="2 - Media",7,IF(Q56="3 - Alta",8,IF(Q56="NO APLICA","",IF(Q56="Seleccione",0))))))))))</f>
        <v>4</v>
      </c>
      <c r="S56" s="167" t="s">
        <v>212</v>
      </c>
      <c r="T56" s="35">
        <f>IF(S56="1 -Insignificante",1,IF(S56="2 -Menor",2,IF(S56="3 -Moderado",3,IF(S56="4 -Mayor",4,IF(S56="10 -Mayor",7,IF(S56="5 -Catastrófico",5,IF(S56="5 -Moderado",6,IF(S56="20 -Catastrófico",8,IF(S56="1 - Mínimo/Leve",9,IF(S56="2 - Importante",10,IF(S56="3 - Fuerte",11,IF(S56="NO APLICA","",IF(S56="Seleccione",0)))))))))))))</f>
        <v>3</v>
      </c>
      <c r="U56" s="35">
        <f>IF(AND(R56=1,T56=1),1,IF(AND(R56=1,T56=2),2,IF(AND(R56=1,T56=3),3,IF(AND(R56=1,T56=4),4,IF(AND(R56=1,T56=5),5,IF(AND(R56=2,T56=1),6,IF(AND(R56=2,T56=2),7,IF(AND(R56=2,T56=3),8,IF(AND(R56=2,T56=4),9,IF(AND(R56=2,T56=5),10,IF(AND(R56=3,T56=1),11,IF(AND(R56=3,T56=2),12,IF(AND(R56=3,T56=3),13,IF(AND(R56=3,T56=4),14,IF(AND(R56=3,T56=5),15,IF(AND(R56=4,T56=1),16,IF(AND(R56=4,T56=2),17,IF(AND(R56=4,T56=3),18,IF(AND(R56=4,T56=4),19,IF(AND(R56=4,T56=5),20,IF(AND(R56=5,T56=1),21,IF(AND(R56=5,T56=2),22,IF(AND(R56=5,T56=3),23,IF(AND(R56=5,T56=4),24,IF(AND(R56=5,T56=5),25,IF(AND(R56=1,T56=6),26,IF(AND(R56=1,T56=7),27,IF(AND(R56=1,T56=8),28,IF(AND(R56=2,T56=6),29,IF(AND(R56=2,T56=7),30,IF(AND(R56=2,T56=8),31,IF(AND(R56=3,T56=6),32,IF(AND(R56=3,T56=7),33,IF(AND(R56=3,T56=8),34,IF(AND(R56=4,T56=6),35,IF(AND(R56=4,T56=7),36,IF(AND(R56=4,T56=8),37,IF(AND(R56=5,T56=6),38,IF(AND(R56=5,T56=7),39,IF(AND(R56=5,T56=8),40,IF(AND(R56=6,T56=9),41,IF(AND(R56=6,T56=10),42,IF(AND(R56=6,T56=11),43,IF(AND(R56=7,T56=9),44,IF(AND(R56=7,T56=10),45,IF(AND(R56=7,T56=11),46,IF(AND(R56=8,T56=9),47,IF(AND(R56=8,T56=10),48,IF(AND(R56=8,T56=11),49,IF(AND(R56="",T56=""),"","Seleccione"))))))))))))))))))))))))))))))))))))))))))))))))))</f>
        <v>18</v>
      </c>
      <c r="V56" s="173" t="str">
        <f>IF(U56=1,'Etapa 2 - Análisis'!$Y$4,IF(U56=2,'Etapa 2 - Análisis'!$Z$4,IF(U56=6,'Etapa 2 - Análisis'!$AD$4,IF(U56=7,'Etapa 2 - Análisis'!$AE$4,IF(U56=11,'Etapa 2 - Análisis'!$AI$4,IF(U56=3,'Etapa 2 - Análisis'!$AA$4,IF(U56=8,'Etapa 2 - Análisis'!$AF$4,IF(U56=12,'Etapa 2 - Análisis'!$AJ$4,IF(U56=16,'Etapa 2 - Análisis'!$AN$4,IF(U56=4,'Etapa 2 - Análisis'!$AB$4,IF(U56=5,'Etapa 2 - Análisis'!$AC$4,IF(U56=9,'Etapa 2 - Análisis'!$AF$4,IF(U56=13,'Etapa 2 - Análisis'!$AK$4,IF(U56=17,'Etapa 2 - Análisis'!$AO$4,IF(U56=18,'Etapa 2 - Análisis'!$AP$4,IF(U56=21,'Etapa 2 - Análisis'!$AS$4,IF(U56=22,'Etapa 2 - Análisis'!$AT$4,IF(U56=10,'Etapa 2 - Análisis'!$AH$4,IF(U56=14,'Etapa 2 - Análisis'!$AL$4,IF(U56=15,'Etapa 2 - Análisis'!$AM$4,IF(U56=19,'Etapa 2 - Análisis'!$AQ$4,IF(U56=20,'Etapa 2 - Análisis'!$AR$4,IF(U56=23,'Etapa 2 - Análisis'!$AU$4,IF(U56=24,'Etapa 2 - Análisis'!$AV$4,IF(U56=25,'Etapa 2 - Análisis'!$AW$4,IF(U56=26,'Etapa 2 - Análisis'!$Y$13,IF(U56=27,'Etapa 2 - Análisis'!$Z$13,IF(U56=28,'Etapa 2 - Análisis'!$AA$13,IF(U56=29,'Etapa 2 - Análisis'!$AB$13,IF(U56=30,'Etapa 2 - Análisis'!$AC$13,IF(U56=31,'Etapa 2 - Análisis'!$AD$13,IF(U56=32,'Etapa 2 - Análisis'!$AE$13,IF(U56=33,'Etapa 2 - Análisis'!$AF$13,IF(U56=34,'Etapa 2 - Análisis'!$AG$13,IF(U56=35,'Etapa 2 - Análisis'!$AH$13,IF(U56=36,'Etapa 2 - Análisis'!$AI$13,IF(U56=37,'Etapa 2 - Análisis'!$AJ$13,IF(U56=38,'Etapa 2 - Análisis'!$AK$13,IF(U56=39,'Etapa 2 - Análisis'!$AL$13,IF(U56=40,'Etapa 2 - Análisis'!$AM$13,IF(U56=41,'Etapa 2 - Análisis'!$Y$8,IF(U56=42,'Etapa 2 - Análisis'!$Z$8,IF(U56=43,'Etapa 2 - Análisis'!$AA$8,IF(U56=44,'Etapa 2 - Análisis'!$AB$8,IF(U56=45,'Etapa 2 - Análisis'!$AC$8,IF(U56=46,'Etapa 2 - Análisis'!$AD$8,IF(U56=47,'Etapa 2 - Análisis'!$AE$8,IF(U56=48,'Etapa 2 - Análisis'!$AF$8,IF(U56=49,'Etapa 2 - Análisis'!$AG$8,IF(U56="","NO APLICA","Sin Zona"))))))))))))))))))))))))))))))))))))))))))))))))))</f>
        <v>ZONA DE RIESGO ALTA</v>
      </c>
      <c r="W56" s="80" t="s">
        <v>575</v>
      </c>
      <c r="X56" s="138">
        <v>44535</v>
      </c>
      <c r="Y56" s="138">
        <v>44547</v>
      </c>
      <c r="Z56" s="80" t="s">
        <v>576</v>
      </c>
      <c r="AA56" s="177" t="s">
        <v>581</v>
      </c>
    </row>
    <row r="57" spans="1:27" ht="36.75" customHeight="1" x14ac:dyDescent="0.25">
      <c r="A57" s="166"/>
      <c r="B57" s="178"/>
      <c r="C57" s="168"/>
      <c r="D57" s="65" t="s">
        <v>579</v>
      </c>
      <c r="E57" s="178"/>
      <c r="F57" s="168"/>
      <c r="G57" s="35"/>
      <c r="H57" s="168"/>
      <c r="I57" s="35"/>
      <c r="J57" s="35"/>
      <c r="K57" s="173"/>
      <c r="L57" s="168"/>
      <c r="M57" s="65"/>
      <c r="N57" s="66" t="s">
        <v>218</v>
      </c>
      <c r="O57" s="35" t="str">
        <f t="shared" ref="O57:P72" si="7">IF($C$33="Oportunidad","NO APLICA","")</f>
        <v/>
      </c>
      <c r="P57" s="35" t="str">
        <f t="shared" si="7"/>
        <v/>
      </c>
      <c r="Q57" s="168"/>
      <c r="R57" s="35"/>
      <c r="S57" s="168"/>
      <c r="T57" s="35"/>
      <c r="U57" s="35"/>
      <c r="V57" s="173"/>
      <c r="W57" s="80"/>
      <c r="X57" s="80"/>
      <c r="Y57" s="80"/>
      <c r="Z57" s="80"/>
      <c r="AA57" s="178"/>
    </row>
    <row r="58" spans="1:27" x14ac:dyDescent="0.25">
      <c r="A58" s="166"/>
      <c r="B58" s="178"/>
      <c r="C58" s="168"/>
      <c r="D58" s="80"/>
      <c r="E58" s="178"/>
      <c r="F58" s="168"/>
      <c r="G58" s="35"/>
      <c r="H58" s="168"/>
      <c r="I58" s="35"/>
      <c r="J58" s="35"/>
      <c r="K58" s="173"/>
      <c r="L58" s="168"/>
      <c r="M58" s="65"/>
      <c r="N58" s="66" t="s">
        <v>218</v>
      </c>
      <c r="O58" s="35" t="str">
        <f t="shared" si="7"/>
        <v/>
      </c>
      <c r="P58" s="35" t="str">
        <f t="shared" si="7"/>
        <v/>
      </c>
      <c r="Q58" s="168"/>
      <c r="R58" s="35"/>
      <c r="S58" s="168"/>
      <c r="T58" s="35"/>
      <c r="U58" s="35"/>
      <c r="V58" s="173"/>
      <c r="W58" s="80"/>
      <c r="X58" s="80"/>
      <c r="Y58" s="80"/>
      <c r="Z58" s="80"/>
      <c r="AA58" s="178"/>
    </row>
    <row r="59" spans="1:27" x14ac:dyDescent="0.25">
      <c r="A59" s="166"/>
      <c r="B59" s="178"/>
      <c r="C59" s="168"/>
      <c r="D59" s="80"/>
      <c r="E59" s="178"/>
      <c r="F59" s="168"/>
      <c r="G59" s="35"/>
      <c r="H59" s="168"/>
      <c r="I59" s="35"/>
      <c r="J59" s="35"/>
      <c r="K59" s="173"/>
      <c r="L59" s="168"/>
      <c r="M59" s="65"/>
      <c r="N59" s="66" t="s">
        <v>218</v>
      </c>
      <c r="O59" s="35" t="str">
        <f t="shared" si="7"/>
        <v/>
      </c>
      <c r="P59" s="35" t="str">
        <f t="shared" si="7"/>
        <v/>
      </c>
      <c r="Q59" s="168"/>
      <c r="R59" s="35"/>
      <c r="S59" s="168"/>
      <c r="T59" s="35"/>
      <c r="U59" s="35"/>
      <c r="V59" s="173"/>
      <c r="W59" s="80"/>
      <c r="X59" s="80"/>
      <c r="Y59" s="80"/>
      <c r="Z59" s="80"/>
      <c r="AA59" s="178"/>
    </row>
    <row r="60" spans="1:27" x14ac:dyDescent="0.25">
      <c r="A60" s="166"/>
      <c r="B60" s="179"/>
      <c r="C60" s="169"/>
      <c r="D60" s="80"/>
      <c r="E60" s="179"/>
      <c r="F60" s="169"/>
      <c r="G60" s="35"/>
      <c r="H60" s="169"/>
      <c r="I60" s="35"/>
      <c r="J60" s="35"/>
      <c r="K60" s="173"/>
      <c r="L60" s="169"/>
      <c r="M60" s="65"/>
      <c r="N60" s="66" t="s">
        <v>218</v>
      </c>
      <c r="O60" s="35" t="str">
        <f t="shared" si="7"/>
        <v/>
      </c>
      <c r="P60" s="35" t="str">
        <f t="shared" si="7"/>
        <v/>
      </c>
      <c r="Q60" s="169"/>
      <c r="R60" s="35"/>
      <c r="S60" s="169"/>
      <c r="T60" s="35"/>
      <c r="U60" s="35"/>
      <c r="V60" s="173"/>
      <c r="W60" s="80"/>
      <c r="X60" s="80"/>
      <c r="Y60" s="80"/>
      <c r="Z60" s="80"/>
      <c r="AA60" s="179"/>
    </row>
    <row r="61" spans="1:27" ht="39" customHeight="1" x14ac:dyDescent="0.25">
      <c r="A61" s="166">
        <v>11</v>
      </c>
      <c r="B61" s="180" t="s">
        <v>1046</v>
      </c>
      <c r="C61" s="167" t="s">
        <v>328</v>
      </c>
      <c r="D61" s="65" t="s">
        <v>583</v>
      </c>
      <c r="E61" s="180" t="s">
        <v>1249</v>
      </c>
      <c r="F61" s="167" t="s">
        <v>209</v>
      </c>
      <c r="G61" s="35">
        <f>IF(F61="1 - Rara vez",1,IF(F61="2 - Improbable",2,IF(F61="3 - Posible",3,IF(F61="4 - Probable",4,IF(F61="5 - Casi seguro",5,IF(F61="1 - Baja",6,IF(F61="2 - Media",7,IF(F61="3 - Alta",8,IF(F61="Seleccione",0)))))))))</f>
        <v>5</v>
      </c>
      <c r="H61" s="167" t="s">
        <v>212</v>
      </c>
      <c r="I61" s="35">
        <f>IF(H61="1 -Insignificante",1,IF(H61="2 -Menor",2,IF(H61="3 -Moderado",3,IF(H61="5 -Moderado",6,IF(H61="4 -Mayor",4,IF(H61="10 -Mayor",7,IF(H61="5 -Catastrófico",5,IF(H61="20 -Catastrófico",8,IF(H61="1 - Mínimo/Leve",9,IF(H61="2 - Importante",10,IF(H61="3 - Fuerte",11,IF(H61="Seleccione",0))))))))))))</f>
        <v>3</v>
      </c>
      <c r="J61" s="35">
        <f>IF(AND(G61=1,I61=1),1,IF(AND(G61=1,I61=2),2,IF(AND(G61=1,I61=3),3,IF(AND(G61=1,I61=4),4,IF(AND(G61=1,I61=5),5,IF(AND(G61=2,I61=1),6,IF(AND(G61=2,I61=2),7,IF(AND(G61=2,I61=3),8,IF(AND(G61=2,I61=4),9,IF(AND(G61=2,I61=5),10,IF(AND(G61=3,I61=1),11,IF(AND(G61=3,I61=2),12,IF(AND(G61=3,I61=3),13,IF(AND(G61=3,I61=4),14,IF(AND(G61=3,I61=5),15,IF(AND(G61=4,I61=1),16,IF(AND(G61=4,I61=2),17,IF(AND(G61=4,I61=3),18,IF(AND(G61=4,I61=4),19,IF(AND(G61=4,I61=5),20,IF(AND(G61=5,I61=1),21,IF(AND(G61=5,I61=2),22,IF(AND(G61=5,I61=3),23,IF(AND(G61=5,I61=4),24,IF(AND(G61=5,I61=5),25,IF(AND(G61=1,I61=6),26,IF(AND(G61=1,I61=7),27,IF(AND(G61=1,I61=8),28,IF(AND(G61=2,I61=6),29,IF(AND(G61=2,I61=7),30,IF(AND(G61=2,I61=8),31,IF(AND(G61=3,I61=6),32,IF(AND(G61=3,I61=7),33,IF(AND(G61=3,I61=8),34,IF(AND(G61=4,I61=6),35,IF(AND(G61=4,I61=7),36,IF(AND(G61=4,I61=8),37,IF(AND(G61=5,I61=6),38,IF(AND(G61=5,I61=7),39,IF(AND(G61=5,I61=8),40,IF(AND(G61=6,I61=9),41,IF(AND(G61=6,I61=10),42,IF(AND(G61=6,I61=11),43,IF(AND(G61=7,I61=9),44,IF(AND(G61=7,I61=10),45,IF(AND(G61=7,I61=11),46,IF(AND(G61=8,I61=9),47,IF(AND(G61=8,I61=10),48,IF(AND(G61=8,I61=11),49,"Seleccione")))))))))))))))))))))))))))))))))))))))))))))))))</f>
        <v>23</v>
      </c>
      <c r="K61" s="173" t="str">
        <f>IF(J61=1,'Etapa 2 - Análisis'!$Y$4,IF(J61=2,'Etapa 2 - Análisis'!$Z$4,IF(J61=6,'Etapa 2 - Análisis'!$AD$4,IF(J61=7,'Etapa 2 - Análisis'!$AE$4,IF(J61=11,'Etapa 2 - Análisis'!$AI$4,IF(J61=3,'Etapa 2 - Análisis'!$AA$4,IF(J61=8,'Etapa 2 - Análisis'!$AF$4,IF(J61=12,'Etapa 2 - Análisis'!$AJ$4,IF(J61=16,'Etapa 2 - Análisis'!$AN$4,IF(J61=4,'Etapa 2 - Análisis'!$AB$4,IF(J61=5,'Etapa 2 - Análisis'!$AC$4,IF(J61=9,'Etapa 2 - Análisis'!$AG$4,IF(J61=13,'Etapa 2 - Análisis'!$AK$4,IF(J61=17,'Etapa 2 - Análisis'!$AO$4,IF(J61=18,'Etapa 2 - Análisis'!$AP$4,IF(J61=21,'Etapa 2 - Análisis'!$AS$4,IF(J61=22,'Etapa 2 - Análisis'!$AT$4,IF(J61=10,'Etapa 2 - Análisis'!$AH$4,IF(J61=14,'Etapa 2 - Análisis'!$AL$4,IF(J61=15,'Etapa 2 - Análisis'!$AM$4,IF(J61=19,'Etapa 2 - Análisis'!$AQ$4,IF(J61=20,'Etapa 2 - Análisis'!$AR$4,IF(J61=23,'Etapa 2 - Análisis'!$AU$4,IF(J61=24,'Etapa 2 - Análisis'!$AV$4,IF(J61=25,'Etapa 2 - Análisis'!$AW$4,IF(J61=26,'Etapa 2 - Análisis'!$Y$13,IF(J61=27,'Etapa 2 - Análisis'!$Z$13,IF(J61=28,'Etapa 2 - Análisis'!$AA$13,IF(J61=29,'Etapa 2 - Análisis'!$AB$13,IF(J61=30,'Etapa 2 - Análisis'!$AC$13,IF(J61=31,'Etapa 2 - Análisis'!$AD$13,IF(J61=32,'Etapa 2 - Análisis'!$AE$13,IF(J61=33,'Etapa 2 - Análisis'!$AF$13,IF(J61=34,'Etapa 2 - Análisis'!$AG$13,IF(J61=35,'Etapa 2 - Análisis'!$AH$13,IF(J61=36,'Etapa 2 - Análisis'!$AI$13,IF(J61=37,'Etapa 2 - Análisis'!$AJ$13,IF(J61=38,'Etapa 2 - Análisis'!$AK$13,IF(J61=39,'Etapa 2 - Análisis'!$AL$13,IF(J61=40,'Etapa 2 - Análisis'!$AM$13,IF(J61=41,'Etapa 2 - Análisis'!$Y$8,IF(J61=42,'Etapa 2 - Análisis'!$Z$8,IF(J61=43,'Etapa 2 - Análisis'!$AA$8,IF(J61=44,'Etapa 2 - Análisis'!$AB$8,IF(J61=45,'Etapa 2 - Análisis'!$AC$8,IF(J61=46,'Etapa 2 - Análisis'!$AD$8,IF(J61=47,'Etapa 2 - Análisis'!$AE$8,IF(J61=48,'Etapa 2 - Análisis'!$AF$8,IF(J61=49,'Etapa 2 - Análisis'!$AG$8,"Sin Zona")))))))))))))))))))))))))))))))))))))))))))))))))</f>
        <v>ZONA DE RIESGO EXTREMA</v>
      </c>
      <c r="L61" s="167" t="s">
        <v>320</v>
      </c>
      <c r="M61" s="65" t="s">
        <v>585</v>
      </c>
      <c r="N61" s="66" t="s">
        <v>225</v>
      </c>
      <c r="O61" s="35" t="s">
        <v>395</v>
      </c>
      <c r="P61" s="35" t="str">
        <f>IF($C$33="Oportunidad","NO APLICA","")</f>
        <v/>
      </c>
      <c r="Q61" s="167" t="s">
        <v>205</v>
      </c>
      <c r="R61" s="35">
        <f>IF(Q61="1 - Rara vez",1,IF(Q61="2 - Improbable",2,IF(Q61="3 - Posible",3,IF(Q61="4 - Probable",4,IF(Q61="5 - Casi seguro",5,IF(Q61="1 - Baja",6,IF(Q61="2 - Media",7,IF(Q61="3 - Alta",8,IF(Q61="NO APLICA","",IF(Q61="Seleccione",0))))))))))</f>
        <v>4</v>
      </c>
      <c r="S61" s="167" t="s">
        <v>211</v>
      </c>
      <c r="T61" s="35">
        <f>IF(S61="1 -Insignificante",1,IF(S61="2 -Menor",2,IF(S61="3 -Moderado",3,IF(S61="4 -Mayor",4,IF(S61="10 -Mayor",7,IF(S61="5 -Catastrófico",5,IF(S61="5 -Moderado",6,IF(S61="20 -Catastrófico",8,IF(S61="1 - Mínimo/Leve",9,IF(S61="2 - Importante",10,IF(S61="3 - Fuerte",11,IF(S61="NO APLICA","",IF(S61="Seleccione",0)))))))))))))</f>
        <v>2</v>
      </c>
      <c r="U61" s="35">
        <f>IF(AND(R61=1,T61=1),1,IF(AND(R61=1,T61=2),2,IF(AND(R61=1,T61=3),3,IF(AND(R61=1,T61=4),4,IF(AND(R61=1,T61=5),5,IF(AND(R61=2,T61=1),6,IF(AND(R61=2,T61=2),7,IF(AND(R61=2,T61=3),8,IF(AND(R61=2,T61=4),9,IF(AND(R61=2,T61=5),10,IF(AND(R61=3,T61=1),11,IF(AND(R61=3,T61=2),12,IF(AND(R61=3,T61=3),13,IF(AND(R61=3,T61=4),14,IF(AND(R61=3,T61=5),15,IF(AND(R61=4,T61=1),16,IF(AND(R61=4,T61=2),17,IF(AND(R61=4,T61=3),18,IF(AND(R61=4,T61=4),19,IF(AND(R61=4,T61=5),20,IF(AND(R61=5,T61=1),21,IF(AND(R61=5,T61=2),22,IF(AND(R61=5,T61=3),23,IF(AND(R61=5,T61=4),24,IF(AND(R61=5,T61=5),25,IF(AND(R61=1,T61=6),26,IF(AND(R61=1,T61=7),27,IF(AND(R61=1,T61=8),28,IF(AND(R61=2,T61=6),29,IF(AND(R61=2,T61=7),30,IF(AND(R61=2,T61=8),31,IF(AND(R61=3,T61=6),32,IF(AND(R61=3,T61=7),33,IF(AND(R61=3,T61=8),34,IF(AND(R61=4,T61=6),35,IF(AND(R61=4,T61=7),36,IF(AND(R61=4,T61=8),37,IF(AND(R61=5,T61=6),38,IF(AND(R61=5,T61=7),39,IF(AND(R61=5,T61=8),40,IF(AND(R61=6,T61=9),41,IF(AND(R61=6,T61=10),42,IF(AND(R61=6,T61=11),43,IF(AND(R61=7,T61=9),44,IF(AND(R61=7,T61=10),45,IF(AND(R61=7,T61=11),46,IF(AND(R61=8,T61=9),47,IF(AND(R61=8,T61=10),48,IF(AND(R61=8,T61=11),49,IF(AND(R61="",T61=""),"","Seleccione"))))))))))))))))))))))))))))))))))))))))))))))))))</f>
        <v>17</v>
      </c>
      <c r="V61" s="173" t="str">
        <f>IF(U61=1,'Etapa 2 - Análisis'!$Y$4,IF(U61=2,'Etapa 2 - Análisis'!$Z$4,IF(U61=6,'Etapa 2 - Análisis'!$AD$4,IF(U61=7,'Etapa 2 - Análisis'!$AE$4,IF(U61=11,'Etapa 2 - Análisis'!$AI$4,IF(U61=3,'Etapa 2 - Análisis'!$AA$4,IF(U61=8,'Etapa 2 - Análisis'!$AF$4,IF(U61=12,'Etapa 2 - Análisis'!$AJ$4,IF(U61=16,'Etapa 2 - Análisis'!$AN$4,IF(U61=4,'Etapa 2 - Análisis'!$AB$4,IF(U61=5,'Etapa 2 - Análisis'!$AC$4,IF(U61=9,'Etapa 2 - Análisis'!$AF$4,IF(U61=13,'Etapa 2 - Análisis'!$AK$4,IF(U61=17,'Etapa 2 - Análisis'!$AO$4,IF(U61=18,'Etapa 2 - Análisis'!$AP$4,IF(U61=21,'Etapa 2 - Análisis'!$AS$4,IF(U61=22,'Etapa 2 - Análisis'!$AT$4,IF(U61=10,'Etapa 2 - Análisis'!$AH$4,IF(U61=14,'Etapa 2 - Análisis'!$AL$4,IF(U61=15,'Etapa 2 - Análisis'!$AM$4,IF(U61=19,'Etapa 2 - Análisis'!$AQ$4,IF(U61=20,'Etapa 2 - Análisis'!$AR$4,IF(U61=23,'Etapa 2 - Análisis'!$AU$4,IF(U61=24,'Etapa 2 - Análisis'!$AV$4,IF(U61=25,'Etapa 2 - Análisis'!$AW$4,IF(U61=26,'Etapa 2 - Análisis'!$Y$13,IF(U61=27,'Etapa 2 - Análisis'!$Z$13,IF(U61=28,'Etapa 2 - Análisis'!$AA$13,IF(U61=29,'Etapa 2 - Análisis'!$AB$13,IF(U61=30,'Etapa 2 - Análisis'!$AC$13,IF(U61=31,'Etapa 2 - Análisis'!$AD$13,IF(U61=32,'Etapa 2 - Análisis'!$AE$13,IF(U61=33,'Etapa 2 - Análisis'!$AF$13,IF(U61=34,'Etapa 2 - Análisis'!$AG$13,IF(U61=35,'Etapa 2 - Análisis'!$AH$13,IF(U61=36,'Etapa 2 - Análisis'!$AI$13,IF(U61=37,'Etapa 2 - Análisis'!$AJ$13,IF(U61=38,'Etapa 2 - Análisis'!$AK$13,IF(U61=39,'Etapa 2 - Análisis'!$AL$13,IF(U61=40,'Etapa 2 - Análisis'!$AM$13,IF(U61=41,'Etapa 2 - Análisis'!$Y$8,IF(U61=42,'Etapa 2 - Análisis'!$Z$8,IF(U61=43,'Etapa 2 - Análisis'!$AA$8,IF(U61=44,'Etapa 2 - Análisis'!$AB$8,IF(U61=45,'Etapa 2 - Análisis'!$AC$8,IF(U61=46,'Etapa 2 - Análisis'!$AD$8,IF(U61=47,'Etapa 2 - Análisis'!$AE$8,IF(U61=48,'Etapa 2 - Análisis'!$AF$8,IF(U61=49,'Etapa 2 - Análisis'!$AG$8,IF(U61="","NO APLICA","Sin Zona"))))))))))))))))))))))))))))))))))))))))))))))))))</f>
        <v>ZONA DE RIESGO ALTA</v>
      </c>
      <c r="W61" s="80" t="s">
        <v>1250</v>
      </c>
      <c r="X61" s="207" t="s">
        <v>430</v>
      </c>
      <c r="Y61" s="208"/>
      <c r="Z61" s="80" t="s">
        <v>586</v>
      </c>
      <c r="AA61" s="177" t="s">
        <v>587</v>
      </c>
    </row>
    <row r="62" spans="1:27" ht="34.5" customHeight="1" x14ac:dyDescent="0.25">
      <c r="A62" s="166"/>
      <c r="B62" s="180"/>
      <c r="C62" s="168"/>
      <c r="D62" s="65" t="s">
        <v>584</v>
      </c>
      <c r="E62" s="180"/>
      <c r="F62" s="168"/>
      <c r="G62" s="35"/>
      <c r="H62" s="168"/>
      <c r="I62" s="35"/>
      <c r="J62" s="35"/>
      <c r="K62" s="173"/>
      <c r="L62" s="168"/>
      <c r="M62" s="65"/>
      <c r="N62" s="66" t="s">
        <v>218</v>
      </c>
      <c r="O62" s="35" t="str">
        <f t="shared" si="7"/>
        <v/>
      </c>
      <c r="P62" s="35" t="str">
        <f t="shared" si="7"/>
        <v/>
      </c>
      <c r="Q62" s="168"/>
      <c r="R62" s="35"/>
      <c r="S62" s="168"/>
      <c r="T62" s="35"/>
      <c r="U62" s="35"/>
      <c r="V62" s="173"/>
      <c r="W62" s="80"/>
      <c r="X62" s="65"/>
      <c r="Y62" s="65"/>
      <c r="Z62" s="80"/>
      <c r="AA62" s="178"/>
    </row>
    <row r="63" spans="1:27" x14ac:dyDescent="0.25">
      <c r="A63" s="166"/>
      <c r="B63" s="180"/>
      <c r="C63" s="168"/>
      <c r="D63" s="80"/>
      <c r="E63" s="180"/>
      <c r="F63" s="168"/>
      <c r="G63" s="35"/>
      <c r="H63" s="168"/>
      <c r="I63" s="35"/>
      <c r="J63" s="35"/>
      <c r="K63" s="173"/>
      <c r="L63" s="168"/>
      <c r="M63" s="65"/>
      <c r="N63" s="66" t="s">
        <v>218</v>
      </c>
      <c r="O63" s="35" t="str">
        <f t="shared" si="7"/>
        <v/>
      </c>
      <c r="P63" s="35" t="str">
        <f t="shared" si="7"/>
        <v/>
      </c>
      <c r="Q63" s="168"/>
      <c r="R63" s="35"/>
      <c r="S63" s="168"/>
      <c r="T63" s="35"/>
      <c r="U63" s="35"/>
      <c r="V63" s="173"/>
      <c r="W63" s="97"/>
      <c r="X63" s="156"/>
      <c r="Y63" s="156"/>
      <c r="Z63" s="97"/>
      <c r="AA63" s="178"/>
    </row>
    <row r="64" spans="1:27" x14ac:dyDescent="0.25">
      <c r="A64" s="166"/>
      <c r="B64" s="180"/>
      <c r="C64" s="168"/>
      <c r="D64" s="80"/>
      <c r="E64" s="180"/>
      <c r="F64" s="168"/>
      <c r="G64" s="35"/>
      <c r="H64" s="168"/>
      <c r="I64" s="35"/>
      <c r="J64" s="35"/>
      <c r="K64" s="173"/>
      <c r="L64" s="168"/>
      <c r="M64" s="65"/>
      <c r="N64" s="66" t="s">
        <v>218</v>
      </c>
      <c r="O64" s="35" t="str">
        <f t="shared" si="7"/>
        <v/>
      </c>
      <c r="P64" s="35" t="str">
        <f t="shared" si="7"/>
        <v/>
      </c>
      <c r="Q64" s="168"/>
      <c r="R64" s="35"/>
      <c r="S64" s="168"/>
      <c r="T64" s="35"/>
      <c r="U64" s="35"/>
      <c r="V64" s="173"/>
      <c r="W64" s="80"/>
      <c r="X64" s="82"/>
      <c r="Y64" s="82"/>
      <c r="Z64" s="80"/>
      <c r="AA64" s="178"/>
    </row>
    <row r="65" spans="1:27" x14ac:dyDescent="0.25">
      <c r="A65" s="166"/>
      <c r="B65" s="180"/>
      <c r="C65" s="169"/>
      <c r="D65" s="80"/>
      <c r="E65" s="180"/>
      <c r="F65" s="169"/>
      <c r="G65" s="35"/>
      <c r="H65" s="169"/>
      <c r="I65" s="35"/>
      <c r="J65" s="35"/>
      <c r="K65" s="173"/>
      <c r="L65" s="169"/>
      <c r="M65" s="65"/>
      <c r="N65" s="66" t="s">
        <v>218</v>
      </c>
      <c r="O65" s="35" t="str">
        <f t="shared" si="7"/>
        <v/>
      </c>
      <c r="P65" s="35" t="str">
        <f t="shared" si="7"/>
        <v/>
      </c>
      <c r="Q65" s="169"/>
      <c r="R65" s="35"/>
      <c r="S65" s="169"/>
      <c r="T65" s="35"/>
      <c r="U65" s="35"/>
      <c r="V65" s="173"/>
      <c r="W65" s="97"/>
      <c r="X65" s="156"/>
      <c r="Y65" s="156"/>
      <c r="Z65" s="97"/>
      <c r="AA65" s="179"/>
    </row>
    <row r="66" spans="1:27" ht="69.75" customHeight="1" x14ac:dyDescent="0.25">
      <c r="A66" s="166">
        <v>12</v>
      </c>
      <c r="B66" s="177" t="s">
        <v>1047</v>
      </c>
      <c r="C66" s="167" t="s">
        <v>328</v>
      </c>
      <c r="D66" s="80" t="s">
        <v>588</v>
      </c>
      <c r="E66" s="180" t="s">
        <v>589</v>
      </c>
      <c r="F66" s="167" t="s">
        <v>206</v>
      </c>
      <c r="G66" s="35">
        <f>IF(F66="1 - Rara vez",1,IF(F66="2 - Improbable",2,IF(F66="3 - Posible",3,IF(F66="4 - Probable",4,IF(F66="5 - Casi seguro",5,IF(F66="1 - Baja",6,IF(F66="2 - Media",7,IF(F66="3 - Alta",8,IF(F66="Seleccione",0)))))))))</f>
        <v>3</v>
      </c>
      <c r="H66" s="167" t="s">
        <v>212</v>
      </c>
      <c r="I66" s="35">
        <f>IF(H66="1 -Insignificante",1,IF(H66="2 -Menor",2,IF(H66="3 -Moderado",3,IF(H66="5 -Moderado",6,IF(H66="4 -Mayor",4,IF(H66="10 -Mayor",7,IF(H66="5 -Catastrófico",5,IF(H66="20 -Catastrófico",8,IF(H66="1 - Mínimo/Leve",9,IF(H66="2 - Importante",10,IF(H66="3 - Fuerte",11,IF(H66="Seleccione",0))))))))))))</f>
        <v>3</v>
      </c>
      <c r="J66" s="35">
        <f>IF(AND(G66=1,I66=1),1,IF(AND(G66=1,I66=2),2,IF(AND(G66=1,I66=3),3,IF(AND(G66=1,I66=4),4,IF(AND(G66=1,I66=5),5,IF(AND(G66=2,I66=1),6,IF(AND(G66=2,I66=2),7,IF(AND(G66=2,I66=3),8,IF(AND(G66=2,I66=4),9,IF(AND(G66=2,I66=5),10,IF(AND(G66=3,I66=1),11,IF(AND(G66=3,I66=2),12,IF(AND(G66=3,I66=3),13,IF(AND(G66=3,I66=4),14,IF(AND(G66=3,I66=5),15,IF(AND(G66=4,I66=1),16,IF(AND(G66=4,I66=2),17,IF(AND(G66=4,I66=3),18,IF(AND(G66=4,I66=4),19,IF(AND(G66=4,I66=5),20,IF(AND(G66=5,I66=1),21,IF(AND(G66=5,I66=2),22,IF(AND(G66=5,I66=3),23,IF(AND(G66=5,I66=4),24,IF(AND(G66=5,I66=5),25,IF(AND(G66=1,I66=6),26,IF(AND(G66=1,I66=7),27,IF(AND(G66=1,I66=8),28,IF(AND(G66=2,I66=6),29,IF(AND(G66=2,I66=7),30,IF(AND(G66=2,I66=8),31,IF(AND(G66=3,I66=6),32,IF(AND(G66=3,I66=7),33,IF(AND(G66=3,I66=8),34,IF(AND(G66=4,I66=6),35,IF(AND(G66=4,I66=7),36,IF(AND(G66=4,I66=8),37,IF(AND(G66=5,I66=6),38,IF(AND(G66=5,I66=7),39,IF(AND(G66=5,I66=8),40,IF(AND(G66=6,I66=9),41,IF(AND(G66=6,I66=10),42,IF(AND(G66=6,I66=11),43,IF(AND(G66=7,I66=9),44,IF(AND(G66=7,I66=10),45,IF(AND(G66=7,I66=11),46,IF(AND(G66=8,I66=9),47,IF(AND(G66=8,I66=10),48,IF(AND(G66=8,I66=11),49,"Seleccione")))))))))))))))))))))))))))))))))))))))))))))))))</f>
        <v>13</v>
      </c>
      <c r="K66" s="173" t="str">
        <f>IF(J66=1,'Etapa 2 - Análisis'!$Y$4,IF(J66=2,'Etapa 2 - Análisis'!$Z$4,IF(J66=6,'Etapa 2 - Análisis'!$AD$4,IF(J66=7,'Etapa 2 - Análisis'!$AE$4,IF(J66=11,'Etapa 2 - Análisis'!$AI$4,IF(J66=3,'Etapa 2 - Análisis'!$AA$4,IF(J66=8,'Etapa 2 - Análisis'!$AF$4,IF(J66=12,'Etapa 2 - Análisis'!$AJ$4,IF(J66=16,'Etapa 2 - Análisis'!$AN$4,IF(J66=4,'Etapa 2 - Análisis'!$AB$4,IF(J66=5,'Etapa 2 - Análisis'!$AC$4,IF(J66=9,'Etapa 2 - Análisis'!$AG$4,IF(J66=13,'Etapa 2 - Análisis'!$AK$4,IF(J66=17,'Etapa 2 - Análisis'!$AO$4,IF(J66=18,'Etapa 2 - Análisis'!$AP$4,IF(J66=21,'Etapa 2 - Análisis'!$AS$4,IF(J66=22,'Etapa 2 - Análisis'!$AT$4,IF(J66=10,'Etapa 2 - Análisis'!$AH$4,IF(J66=14,'Etapa 2 - Análisis'!$AL$4,IF(J66=15,'Etapa 2 - Análisis'!$AM$4,IF(J66=19,'Etapa 2 - Análisis'!$AQ$4,IF(J66=20,'Etapa 2 - Análisis'!$AR$4,IF(J66=23,'Etapa 2 - Análisis'!$AU$4,IF(J66=24,'Etapa 2 - Análisis'!$AV$4,IF(J66=25,'Etapa 2 - Análisis'!$AW$4,IF(J66=26,'Etapa 2 - Análisis'!$Y$13,IF(J66=27,'Etapa 2 - Análisis'!$Z$13,IF(J66=28,'Etapa 2 - Análisis'!$AA$13,IF(J66=29,'Etapa 2 - Análisis'!$AB$13,IF(J66=30,'Etapa 2 - Análisis'!$AC$13,IF(J66=31,'Etapa 2 - Análisis'!$AD$13,IF(J66=32,'Etapa 2 - Análisis'!$AE$13,IF(J66=33,'Etapa 2 - Análisis'!$AF$13,IF(J66=34,'Etapa 2 - Análisis'!$AG$13,IF(J66=35,'Etapa 2 - Análisis'!$AH$13,IF(J66=36,'Etapa 2 - Análisis'!$AI$13,IF(J66=37,'Etapa 2 - Análisis'!$AJ$13,IF(J66=38,'Etapa 2 - Análisis'!$AK$13,IF(J66=39,'Etapa 2 - Análisis'!$AL$13,IF(J66=40,'Etapa 2 - Análisis'!$AM$13,IF(J66=41,'Etapa 2 - Análisis'!$Y$8,IF(J66=42,'Etapa 2 - Análisis'!$Z$8,IF(J66=43,'Etapa 2 - Análisis'!$AA$8,IF(J66=44,'Etapa 2 - Análisis'!$AB$8,IF(J66=45,'Etapa 2 - Análisis'!$AC$8,IF(J66=46,'Etapa 2 - Análisis'!$AD$8,IF(J66=47,'Etapa 2 - Análisis'!$AE$8,IF(J66=48,'Etapa 2 - Análisis'!$AF$8,IF(J66=49,'Etapa 2 - Análisis'!$AG$8,"Sin Zona")))))))))))))))))))))))))))))))))))))))))))))))))</f>
        <v>ZONA DE RIESGO ALTA</v>
      </c>
      <c r="L66" s="167" t="s">
        <v>321</v>
      </c>
      <c r="M66" s="65" t="s">
        <v>1251</v>
      </c>
      <c r="N66" s="66" t="s">
        <v>225</v>
      </c>
      <c r="O66" s="35" t="s">
        <v>395</v>
      </c>
      <c r="P66" s="35" t="str">
        <f>IF($C$33="Oportunidad","NO APLICA","")</f>
        <v/>
      </c>
      <c r="Q66" s="167" t="s">
        <v>206</v>
      </c>
      <c r="R66" s="35">
        <f>IF(Q66="1 - Rara vez",1,IF(Q66="2 - Improbable",2,IF(Q66="3 - Posible",3,IF(Q66="4 - Probable",4,IF(Q66="5 - Casi seguro",5,IF(Q66="1 - Baja",6,IF(Q66="2 - Media",7,IF(Q66="3 - Alta",8,IF(Q66="NO APLICA","",IF(Q66="Seleccione",0))))))))))</f>
        <v>3</v>
      </c>
      <c r="S66" s="167" t="s">
        <v>212</v>
      </c>
      <c r="T66" s="35">
        <f>IF(S66="1 -Insignificante",1,IF(S66="2 -Menor",2,IF(S66="3 -Moderado",3,IF(S66="4 -Mayor",4,IF(S66="10 -Mayor",7,IF(S66="5 -Catastrófico",5,IF(S66="5 -Moderado",6,IF(S66="20 -Catastrófico",8,IF(S66="1 - Mínimo/Leve",9,IF(S66="2 - Importante",10,IF(S66="3 - Fuerte",11,IF(S66="NO APLICA","",IF(S66="Seleccione",0)))))))))))))</f>
        <v>3</v>
      </c>
      <c r="U66" s="35">
        <f>IF(AND(R66=1,T66=1),1,IF(AND(R66=1,T66=2),2,IF(AND(R66=1,T66=3),3,IF(AND(R66=1,T66=4),4,IF(AND(R66=1,T66=5),5,IF(AND(R66=2,T66=1),6,IF(AND(R66=2,T66=2),7,IF(AND(R66=2,T66=3),8,IF(AND(R66=2,T66=4),9,IF(AND(R66=2,T66=5),10,IF(AND(R66=3,T66=1),11,IF(AND(R66=3,T66=2),12,IF(AND(R66=3,T66=3),13,IF(AND(R66=3,T66=4),14,IF(AND(R66=3,T66=5),15,IF(AND(R66=4,T66=1),16,IF(AND(R66=4,T66=2),17,IF(AND(R66=4,T66=3),18,IF(AND(R66=4,T66=4),19,IF(AND(R66=4,T66=5),20,IF(AND(R66=5,T66=1),21,IF(AND(R66=5,T66=2),22,IF(AND(R66=5,T66=3),23,IF(AND(R66=5,T66=4),24,IF(AND(R66=5,T66=5),25,IF(AND(R66=1,T66=6),26,IF(AND(R66=1,T66=7),27,IF(AND(R66=1,T66=8),28,IF(AND(R66=2,T66=6),29,IF(AND(R66=2,T66=7),30,IF(AND(R66=2,T66=8),31,IF(AND(R66=3,T66=6),32,IF(AND(R66=3,T66=7),33,IF(AND(R66=3,T66=8),34,IF(AND(R66=4,T66=6),35,IF(AND(R66=4,T66=7),36,IF(AND(R66=4,T66=8),37,IF(AND(R66=5,T66=6),38,IF(AND(R66=5,T66=7),39,IF(AND(R66=5,T66=8),40,IF(AND(R66=6,T66=9),41,IF(AND(R66=6,T66=10),42,IF(AND(R66=6,T66=11),43,IF(AND(R66=7,T66=9),44,IF(AND(R66=7,T66=10),45,IF(AND(R66=7,T66=11),46,IF(AND(R66=8,T66=9),47,IF(AND(R66=8,T66=10),48,IF(AND(R66=8,T66=11),49,IF(AND(R66="",T66=""),"","Seleccione"))))))))))))))))))))))))))))))))))))))))))))))))))</f>
        <v>13</v>
      </c>
      <c r="V66" s="173" t="str">
        <f>IF(U66=1,'Etapa 2 - Análisis'!$Y$4,IF(U66=2,'Etapa 2 - Análisis'!$Z$4,IF(U66=6,'Etapa 2 - Análisis'!$AD$4,IF(U66=7,'Etapa 2 - Análisis'!$AE$4,IF(U66=11,'Etapa 2 - Análisis'!$AI$4,IF(U66=3,'Etapa 2 - Análisis'!$AA$4,IF(U66=8,'Etapa 2 - Análisis'!$AF$4,IF(U66=12,'Etapa 2 - Análisis'!$AJ$4,IF(U66=16,'Etapa 2 - Análisis'!$AN$4,IF(U66=4,'Etapa 2 - Análisis'!$AB$4,IF(U66=5,'Etapa 2 - Análisis'!$AC$4,IF(U66=9,'Etapa 2 - Análisis'!$AF$4,IF(U66=13,'Etapa 2 - Análisis'!$AK$4,IF(U66=17,'Etapa 2 - Análisis'!$AO$4,IF(U66=18,'Etapa 2 - Análisis'!$AP$4,IF(U66=21,'Etapa 2 - Análisis'!$AS$4,IF(U66=22,'Etapa 2 - Análisis'!$AT$4,IF(U66=10,'Etapa 2 - Análisis'!$AH$4,IF(U66=14,'Etapa 2 - Análisis'!$AL$4,IF(U66=15,'Etapa 2 - Análisis'!$AM$4,IF(U66=19,'Etapa 2 - Análisis'!$AQ$4,IF(U66=20,'Etapa 2 - Análisis'!$AR$4,IF(U66=23,'Etapa 2 - Análisis'!$AU$4,IF(U66=24,'Etapa 2 - Análisis'!$AV$4,IF(U66=25,'Etapa 2 - Análisis'!$AW$4,IF(U66=26,'Etapa 2 - Análisis'!$Y$13,IF(U66=27,'Etapa 2 - Análisis'!$Z$13,IF(U66=28,'Etapa 2 - Análisis'!$AA$13,IF(U66=29,'Etapa 2 - Análisis'!$AB$13,IF(U66=30,'Etapa 2 - Análisis'!$AC$13,IF(U66=31,'Etapa 2 - Análisis'!$AD$13,IF(U66=32,'Etapa 2 - Análisis'!$AE$13,IF(U66=33,'Etapa 2 - Análisis'!$AF$13,IF(U66=34,'Etapa 2 - Análisis'!$AG$13,IF(U66=35,'Etapa 2 - Análisis'!$AH$13,IF(U66=36,'Etapa 2 - Análisis'!$AI$13,IF(U66=37,'Etapa 2 - Análisis'!$AJ$13,IF(U66=38,'Etapa 2 - Análisis'!$AK$13,IF(U66=39,'Etapa 2 - Análisis'!$AL$13,IF(U66=40,'Etapa 2 - Análisis'!$AM$13,IF(U66=41,'Etapa 2 - Análisis'!$Y$8,IF(U66=42,'Etapa 2 - Análisis'!$Z$8,IF(U66=43,'Etapa 2 - Análisis'!$AA$8,IF(U66=44,'Etapa 2 - Análisis'!$AB$8,IF(U66=45,'Etapa 2 - Análisis'!$AC$8,IF(U66=46,'Etapa 2 - Análisis'!$AD$8,IF(U66=47,'Etapa 2 - Análisis'!$AE$8,IF(U66=48,'Etapa 2 - Análisis'!$AF$8,IF(U66=49,'Etapa 2 - Análisis'!$AG$8,IF(U66="","NO APLICA","Sin Zona"))))))))))))))))))))))))))))))))))))))))))))))))))</f>
        <v>ZONA DE RIESGO ALTA</v>
      </c>
      <c r="W66" s="80" t="s">
        <v>1250</v>
      </c>
      <c r="X66" s="207" t="s">
        <v>430</v>
      </c>
      <c r="Y66" s="208"/>
      <c r="Z66" s="80" t="s">
        <v>590</v>
      </c>
      <c r="AA66" s="180" t="s">
        <v>591</v>
      </c>
    </row>
    <row r="67" spans="1:27" x14ac:dyDescent="0.25">
      <c r="A67" s="166"/>
      <c r="B67" s="178"/>
      <c r="C67" s="168"/>
      <c r="D67" s="80"/>
      <c r="E67" s="180"/>
      <c r="F67" s="168"/>
      <c r="G67" s="35"/>
      <c r="H67" s="168"/>
      <c r="I67" s="35"/>
      <c r="J67" s="35"/>
      <c r="K67" s="173"/>
      <c r="L67" s="168"/>
      <c r="M67" s="65"/>
      <c r="N67" s="66" t="s">
        <v>218</v>
      </c>
      <c r="O67" s="35" t="str">
        <f t="shared" si="7"/>
        <v/>
      </c>
      <c r="P67" s="35" t="str">
        <f t="shared" si="7"/>
        <v/>
      </c>
      <c r="Q67" s="168"/>
      <c r="R67" s="35"/>
      <c r="S67" s="168"/>
      <c r="T67" s="35"/>
      <c r="U67" s="35"/>
      <c r="V67" s="173"/>
      <c r="W67" s="80"/>
      <c r="X67" s="82"/>
      <c r="Y67" s="82"/>
      <c r="Z67" s="80"/>
      <c r="AA67" s="180"/>
    </row>
    <row r="68" spans="1:27" x14ac:dyDescent="0.25">
      <c r="A68" s="166"/>
      <c r="B68" s="178"/>
      <c r="C68" s="168"/>
      <c r="D68" s="80"/>
      <c r="E68" s="180"/>
      <c r="F68" s="168"/>
      <c r="G68" s="35"/>
      <c r="H68" s="168"/>
      <c r="I68" s="35"/>
      <c r="J68" s="35"/>
      <c r="K68" s="173"/>
      <c r="L68" s="168"/>
      <c r="M68" s="65"/>
      <c r="N68" s="66" t="s">
        <v>218</v>
      </c>
      <c r="O68" s="35" t="str">
        <f t="shared" si="7"/>
        <v/>
      </c>
      <c r="P68" s="35" t="str">
        <f t="shared" si="7"/>
        <v/>
      </c>
      <c r="Q68" s="168"/>
      <c r="R68" s="35"/>
      <c r="S68" s="168"/>
      <c r="T68" s="35"/>
      <c r="U68" s="35"/>
      <c r="V68" s="173"/>
      <c r="W68" s="80"/>
      <c r="X68" s="82"/>
      <c r="Y68" s="82"/>
      <c r="Z68" s="80"/>
      <c r="AA68" s="180"/>
    </row>
    <row r="69" spans="1:27" x14ac:dyDescent="0.25">
      <c r="A69" s="166"/>
      <c r="B69" s="178"/>
      <c r="C69" s="168"/>
      <c r="D69" s="80"/>
      <c r="E69" s="180"/>
      <c r="F69" s="168"/>
      <c r="G69" s="35"/>
      <c r="H69" s="168"/>
      <c r="I69" s="35"/>
      <c r="J69" s="35"/>
      <c r="K69" s="173"/>
      <c r="L69" s="168"/>
      <c r="M69" s="65"/>
      <c r="N69" s="66" t="s">
        <v>218</v>
      </c>
      <c r="O69" s="35" t="str">
        <f t="shared" si="7"/>
        <v/>
      </c>
      <c r="P69" s="35" t="str">
        <f t="shared" si="7"/>
        <v/>
      </c>
      <c r="Q69" s="168"/>
      <c r="R69" s="35"/>
      <c r="S69" s="168"/>
      <c r="T69" s="35"/>
      <c r="U69" s="35"/>
      <c r="V69" s="173"/>
      <c r="W69" s="80"/>
      <c r="X69" s="82"/>
      <c r="Y69" s="82"/>
      <c r="Z69" s="80"/>
      <c r="AA69" s="180"/>
    </row>
    <row r="70" spans="1:27" x14ac:dyDescent="0.25">
      <c r="A70" s="166"/>
      <c r="B70" s="179"/>
      <c r="C70" s="169"/>
      <c r="D70" s="80"/>
      <c r="E70" s="180"/>
      <c r="F70" s="169"/>
      <c r="G70" s="35"/>
      <c r="H70" s="169"/>
      <c r="I70" s="35"/>
      <c r="J70" s="35"/>
      <c r="K70" s="173"/>
      <c r="L70" s="169"/>
      <c r="M70" s="65"/>
      <c r="N70" s="66" t="s">
        <v>218</v>
      </c>
      <c r="O70" s="35" t="str">
        <f t="shared" si="7"/>
        <v/>
      </c>
      <c r="P70" s="35" t="str">
        <f t="shared" si="7"/>
        <v/>
      </c>
      <c r="Q70" s="169"/>
      <c r="R70" s="35"/>
      <c r="S70" s="169"/>
      <c r="T70" s="35"/>
      <c r="U70" s="35"/>
      <c r="V70" s="173"/>
      <c r="W70" s="80"/>
      <c r="X70" s="82"/>
      <c r="Y70" s="82"/>
      <c r="Z70" s="80"/>
      <c r="AA70" s="180"/>
    </row>
    <row r="71" spans="1:27" ht="66.75" customHeight="1" x14ac:dyDescent="0.25">
      <c r="A71" s="166">
        <v>13</v>
      </c>
      <c r="B71" s="177" t="s">
        <v>1048</v>
      </c>
      <c r="C71" s="167" t="s">
        <v>328</v>
      </c>
      <c r="D71" s="80" t="s">
        <v>592</v>
      </c>
      <c r="E71" s="180" t="s">
        <v>593</v>
      </c>
      <c r="F71" s="167" t="s">
        <v>208</v>
      </c>
      <c r="G71" s="35">
        <f>IF(F71="1 - Rara vez",1,IF(F71="2 - Improbable",2,IF(F71="3 - Posible",3,IF(F71="4 - Probable",4,IF(F71="5 - Casi seguro",5,IF(F71="1 - Baja",6,IF(F71="2 - Media",7,IF(F71="3 - Alta",8,IF(F71="Seleccione",0)))))))))</f>
        <v>1</v>
      </c>
      <c r="H71" s="167" t="s">
        <v>211</v>
      </c>
      <c r="I71" s="35">
        <f>IF(H71="1 -Insignificante",1,IF(H71="2 -Menor",2,IF(H71="3 -Moderado",3,IF(H71="5 -Moderado",6,IF(H71="4 -Mayor",4,IF(H71="10 -Mayor",7,IF(H71="5 -Catastrófico",5,IF(H71="20 -Catastrófico",8,IF(H71="1 - Mínimo/Leve",9,IF(H71="2 - Importante",10,IF(H71="3 - Fuerte",11,IF(H71="Seleccione",0))))))))))))</f>
        <v>2</v>
      </c>
      <c r="J71" s="35">
        <f>IF(AND(G71=1,I71=1),1,IF(AND(G71=1,I71=2),2,IF(AND(G71=1,I71=3),3,IF(AND(G71=1,I71=4),4,IF(AND(G71=1,I71=5),5,IF(AND(G71=2,I71=1),6,IF(AND(G71=2,I71=2),7,IF(AND(G71=2,I71=3),8,IF(AND(G71=2,I71=4),9,IF(AND(G71=2,I71=5),10,IF(AND(G71=3,I71=1),11,IF(AND(G71=3,I71=2),12,IF(AND(G71=3,I71=3),13,IF(AND(G71=3,I71=4),14,IF(AND(G71=3,I71=5),15,IF(AND(G71=4,I71=1),16,IF(AND(G71=4,I71=2),17,IF(AND(G71=4,I71=3),18,IF(AND(G71=4,I71=4),19,IF(AND(G71=4,I71=5),20,IF(AND(G71=5,I71=1),21,IF(AND(G71=5,I71=2),22,IF(AND(G71=5,I71=3),23,IF(AND(G71=5,I71=4),24,IF(AND(G71=5,I71=5),25,IF(AND(G71=1,I71=6),26,IF(AND(G71=1,I71=7),27,IF(AND(G71=1,I71=8),28,IF(AND(G71=2,I71=6),29,IF(AND(G71=2,I71=7),30,IF(AND(G71=2,I71=8),31,IF(AND(G71=3,I71=6),32,IF(AND(G71=3,I71=7),33,IF(AND(G71=3,I71=8),34,IF(AND(G71=4,I71=6),35,IF(AND(G71=4,I71=7),36,IF(AND(G71=4,I71=8),37,IF(AND(G71=5,I71=6),38,IF(AND(G71=5,I71=7),39,IF(AND(G71=5,I71=8),40,IF(AND(G71=6,I71=9),41,IF(AND(G71=6,I71=10),42,IF(AND(G71=6,I71=11),43,IF(AND(G71=7,I71=9),44,IF(AND(G71=7,I71=10),45,IF(AND(G71=7,I71=11),46,IF(AND(G71=8,I71=9),47,IF(AND(G71=8,I71=10),48,IF(AND(G71=8,I71=11),49,"Seleccione")))))))))))))))))))))))))))))))))))))))))))))))))</f>
        <v>2</v>
      </c>
      <c r="K71" s="173" t="str">
        <f>IF(J71=1,'Etapa 2 - Análisis'!$Y$4,IF(J71=2,'Etapa 2 - Análisis'!$Z$4,IF(J71=6,'Etapa 2 - Análisis'!$AD$4,IF(J71=7,'Etapa 2 - Análisis'!$AE$4,IF(J71=11,'Etapa 2 - Análisis'!$AI$4,IF(J71=3,'Etapa 2 - Análisis'!$AA$4,IF(J71=8,'Etapa 2 - Análisis'!$AF$4,IF(J71=12,'Etapa 2 - Análisis'!$AJ$4,IF(J71=16,'Etapa 2 - Análisis'!$AN$4,IF(J71=4,'Etapa 2 - Análisis'!$AB$4,IF(J71=5,'Etapa 2 - Análisis'!$AC$4,IF(J71=9,'Etapa 2 - Análisis'!$AG$4,IF(J71=13,'Etapa 2 - Análisis'!$AK$4,IF(J71=17,'Etapa 2 - Análisis'!$AO$4,IF(J71=18,'Etapa 2 - Análisis'!$AP$4,IF(J71=21,'Etapa 2 - Análisis'!$AS$4,IF(J71=22,'Etapa 2 - Análisis'!$AT$4,IF(J71=10,'Etapa 2 - Análisis'!$AH$4,IF(J71=14,'Etapa 2 - Análisis'!$AL$4,IF(J71=15,'Etapa 2 - Análisis'!$AM$4,IF(J71=19,'Etapa 2 - Análisis'!$AQ$4,IF(J71=20,'Etapa 2 - Análisis'!$AR$4,IF(J71=23,'Etapa 2 - Análisis'!$AU$4,IF(J71=24,'Etapa 2 - Análisis'!$AV$4,IF(J71=25,'Etapa 2 - Análisis'!$AW$4,IF(J71=26,'Etapa 2 - Análisis'!$Y$13,IF(J71=27,'Etapa 2 - Análisis'!$Z$13,IF(J71=28,'Etapa 2 - Análisis'!$AA$13,IF(J71=29,'Etapa 2 - Análisis'!$AB$13,IF(J71=30,'Etapa 2 - Análisis'!$AC$13,IF(J71=31,'Etapa 2 - Análisis'!$AD$13,IF(J71=32,'Etapa 2 - Análisis'!$AE$13,IF(J71=33,'Etapa 2 - Análisis'!$AF$13,IF(J71=34,'Etapa 2 - Análisis'!$AG$13,IF(J71=35,'Etapa 2 - Análisis'!$AH$13,IF(J71=36,'Etapa 2 - Análisis'!$AI$13,IF(J71=37,'Etapa 2 - Análisis'!$AJ$13,IF(J71=38,'Etapa 2 - Análisis'!$AK$13,IF(J71=39,'Etapa 2 - Análisis'!$AL$13,IF(J71=40,'Etapa 2 - Análisis'!$AM$13,IF(J71=41,'Etapa 2 - Análisis'!$Y$8,IF(J71=42,'Etapa 2 - Análisis'!$Z$8,IF(J71=43,'Etapa 2 - Análisis'!$AA$8,IF(J71=44,'Etapa 2 - Análisis'!$AB$8,IF(J71=45,'Etapa 2 - Análisis'!$AC$8,IF(J71=46,'Etapa 2 - Análisis'!$AD$8,IF(J71=47,'Etapa 2 - Análisis'!$AE$8,IF(J71=48,'Etapa 2 - Análisis'!$AF$8,IF(J71=49,'Etapa 2 - Análisis'!$AG$8,"Sin Zona")))))))))))))))))))))))))))))))))))))))))))))))))</f>
        <v>ZONA DE RIESGO BAJA</v>
      </c>
      <c r="L71" s="167" t="s">
        <v>320</v>
      </c>
      <c r="M71" s="65" t="s">
        <v>594</v>
      </c>
      <c r="N71" s="66" t="s">
        <v>225</v>
      </c>
      <c r="O71" s="35" t="s">
        <v>395</v>
      </c>
      <c r="P71" s="35" t="str">
        <f>IF($C$33="Oportunidad","NO APLICA","")</f>
        <v/>
      </c>
      <c r="Q71" s="167" t="s">
        <v>205</v>
      </c>
      <c r="R71" s="35">
        <f>IF(Q71="1 - Rara vez",1,IF(Q71="2 - Improbable",2,IF(Q71="3 - Posible",3,IF(Q71="4 - Probable",4,IF(Q71="5 - Casi seguro",5,IF(Q71="1 - Baja",6,IF(Q71="2 - Media",7,IF(Q71="3 - Alta",8,IF(Q71="NO APLICA","",IF(Q71="Seleccione",0))))))))))</f>
        <v>4</v>
      </c>
      <c r="S71" s="167" t="s">
        <v>211</v>
      </c>
      <c r="T71" s="35">
        <f>IF(S71="1 -Insignificante",1,IF(S71="2 -Menor",2,IF(S71="3 -Moderado",3,IF(S71="4 -Mayor",4,IF(S71="10 -Mayor",7,IF(S71="5 -Catastrófico",5,IF(S71="5 -Moderado",6,IF(S71="20 -Catastrófico",8,IF(S71="1 - Mínimo/Leve",9,IF(S71="2 - Importante",10,IF(S71="3 - Fuerte",11,IF(S71="NO APLICA","",IF(S71="Seleccione",0)))))))))))))</f>
        <v>2</v>
      </c>
      <c r="U71" s="35">
        <f>IF(AND(R71=1,T71=1),1,IF(AND(R71=1,T71=2),2,IF(AND(R71=1,T71=3),3,IF(AND(R71=1,T71=4),4,IF(AND(R71=1,T71=5),5,IF(AND(R71=2,T71=1),6,IF(AND(R71=2,T71=2),7,IF(AND(R71=2,T71=3),8,IF(AND(R71=2,T71=4),9,IF(AND(R71=2,T71=5),10,IF(AND(R71=3,T71=1),11,IF(AND(R71=3,T71=2),12,IF(AND(R71=3,T71=3),13,IF(AND(R71=3,T71=4),14,IF(AND(R71=3,T71=5),15,IF(AND(R71=4,T71=1),16,IF(AND(R71=4,T71=2),17,IF(AND(R71=4,T71=3),18,IF(AND(R71=4,T71=4),19,IF(AND(R71=4,T71=5),20,IF(AND(R71=5,T71=1),21,IF(AND(R71=5,T71=2),22,IF(AND(R71=5,T71=3),23,IF(AND(R71=5,T71=4),24,IF(AND(R71=5,T71=5),25,IF(AND(R71=1,T71=6),26,IF(AND(R71=1,T71=7),27,IF(AND(R71=1,T71=8),28,IF(AND(R71=2,T71=6),29,IF(AND(R71=2,T71=7),30,IF(AND(R71=2,T71=8),31,IF(AND(R71=3,T71=6),32,IF(AND(R71=3,T71=7),33,IF(AND(R71=3,T71=8),34,IF(AND(R71=4,T71=6),35,IF(AND(R71=4,T71=7),36,IF(AND(R71=4,T71=8),37,IF(AND(R71=5,T71=6),38,IF(AND(R71=5,T71=7),39,IF(AND(R71=5,T71=8),40,IF(AND(R71=6,T71=9),41,IF(AND(R71=6,T71=10),42,IF(AND(R71=6,T71=11),43,IF(AND(R71=7,T71=9),44,IF(AND(R71=7,T71=10),45,IF(AND(R71=7,T71=11),46,IF(AND(R71=8,T71=9),47,IF(AND(R71=8,T71=10),48,IF(AND(R71=8,T71=11),49,IF(AND(R71="",T71=""),"","Seleccione"))))))))))))))))))))))))))))))))))))))))))))))))))</f>
        <v>17</v>
      </c>
      <c r="V71" s="173" t="str">
        <f>IF(U71=1,'Etapa 2 - Análisis'!$Y$4,IF(U71=2,'Etapa 2 - Análisis'!$Z$4,IF(U71=6,'Etapa 2 - Análisis'!$AD$4,IF(U71=7,'Etapa 2 - Análisis'!$AE$4,IF(U71=11,'Etapa 2 - Análisis'!$AI$4,IF(U71=3,'Etapa 2 - Análisis'!$AA$4,IF(U71=8,'Etapa 2 - Análisis'!$AF$4,IF(U71=12,'Etapa 2 - Análisis'!$AJ$4,IF(U71=16,'Etapa 2 - Análisis'!$AN$4,IF(U71=4,'Etapa 2 - Análisis'!$AB$4,IF(U71=5,'Etapa 2 - Análisis'!$AC$4,IF(U71=9,'Etapa 2 - Análisis'!$AF$4,IF(U71=13,'Etapa 2 - Análisis'!$AK$4,IF(U71=17,'Etapa 2 - Análisis'!$AO$4,IF(U71=18,'Etapa 2 - Análisis'!$AP$4,IF(U71=21,'Etapa 2 - Análisis'!$AS$4,IF(U71=22,'Etapa 2 - Análisis'!$AT$4,IF(U71=10,'Etapa 2 - Análisis'!$AH$4,IF(U71=14,'Etapa 2 - Análisis'!$AL$4,IF(U71=15,'Etapa 2 - Análisis'!$AM$4,IF(U71=19,'Etapa 2 - Análisis'!$AQ$4,IF(U71=20,'Etapa 2 - Análisis'!$AR$4,IF(U71=23,'Etapa 2 - Análisis'!$AU$4,IF(U71=24,'Etapa 2 - Análisis'!$AV$4,IF(U71=25,'Etapa 2 - Análisis'!$AW$4,IF(U71=26,'Etapa 2 - Análisis'!$Y$13,IF(U71=27,'Etapa 2 - Análisis'!$Z$13,IF(U71=28,'Etapa 2 - Análisis'!$AA$13,IF(U71=29,'Etapa 2 - Análisis'!$AB$13,IF(U71=30,'Etapa 2 - Análisis'!$AC$13,IF(U71=31,'Etapa 2 - Análisis'!$AD$13,IF(U71=32,'Etapa 2 - Análisis'!$AE$13,IF(U71=33,'Etapa 2 - Análisis'!$AF$13,IF(U71=34,'Etapa 2 - Análisis'!$AG$13,IF(U71=35,'Etapa 2 - Análisis'!$AH$13,IF(U71=36,'Etapa 2 - Análisis'!$AI$13,IF(U71=37,'Etapa 2 - Análisis'!$AJ$13,IF(U71=38,'Etapa 2 - Análisis'!$AK$13,IF(U71=39,'Etapa 2 - Análisis'!$AL$13,IF(U71=40,'Etapa 2 - Análisis'!$AM$13,IF(U71=41,'Etapa 2 - Análisis'!$Y$8,IF(U71=42,'Etapa 2 - Análisis'!$Z$8,IF(U71=43,'Etapa 2 - Análisis'!$AA$8,IF(U71=44,'Etapa 2 - Análisis'!$AB$8,IF(U71=45,'Etapa 2 - Análisis'!$AC$8,IF(U71=46,'Etapa 2 - Análisis'!$AD$8,IF(U71=47,'Etapa 2 - Análisis'!$AE$8,IF(U71=48,'Etapa 2 - Análisis'!$AF$8,IF(U71=49,'Etapa 2 - Análisis'!$AG$8,IF(U71="","NO APLICA","Sin Zona"))))))))))))))))))))))))))))))))))))))))))))))))))</f>
        <v>ZONA DE RIESGO ALTA</v>
      </c>
      <c r="W71" s="80" t="s">
        <v>1250</v>
      </c>
      <c r="X71" s="207" t="s">
        <v>430</v>
      </c>
      <c r="Y71" s="208"/>
      <c r="Z71" s="80" t="s">
        <v>590</v>
      </c>
      <c r="AA71" s="180" t="s">
        <v>595</v>
      </c>
    </row>
    <row r="72" spans="1:27" x14ac:dyDescent="0.25">
      <c r="A72" s="166"/>
      <c r="B72" s="178"/>
      <c r="C72" s="168"/>
      <c r="D72" s="80"/>
      <c r="E72" s="180"/>
      <c r="F72" s="168"/>
      <c r="G72" s="35"/>
      <c r="H72" s="168"/>
      <c r="I72" s="35"/>
      <c r="J72" s="35"/>
      <c r="K72" s="173"/>
      <c r="L72" s="168"/>
      <c r="M72" s="65"/>
      <c r="N72" s="66" t="s">
        <v>218</v>
      </c>
      <c r="O72" s="35" t="str">
        <f t="shared" si="7"/>
        <v/>
      </c>
      <c r="P72" s="35" t="str">
        <f t="shared" si="7"/>
        <v/>
      </c>
      <c r="Q72" s="168"/>
      <c r="R72" s="35"/>
      <c r="S72" s="168"/>
      <c r="T72" s="35"/>
      <c r="U72" s="35"/>
      <c r="V72" s="173"/>
      <c r="W72" s="80"/>
      <c r="X72" s="82"/>
      <c r="Y72" s="82"/>
      <c r="Z72" s="80"/>
      <c r="AA72" s="180"/>
    </row>
    <row r="73" spans="1:27" x14ac:dyDescent="0.25">
      <c r="A73" s="166"/>
      <c r="B73" s="178"/>
      <c r="C73" s="168"/>
      <c r="D73" s="80"/>
      <c r="E73" s="180"/>
      <c r="F73" s="168"/>
      <c r="G73" s="35"/>
      <c r="H73" s="168"/>
      <c r="I73" s="35"/>
      <c r="J73" s="35"/>
      <c r="K73" s="173"/>
      <c r="L73" s="168"/>
      <c r="M73" s="65"/>
      <c r="N73" s="66" t="s">
        <v>218</v>
      </c>
      <c r="O73" s="35" t="str">
        <f t="shared" ref="O73:P75" si="8">IF($C$33="Oportunidad","NO APLICA","")</f>
        <v/>
      </c>
      <c r="P73" s="35" t="str">
        <f t="shared" si="8"/>
        <v/>
      </c>
      <c r="Q73" s="168"/>
      <c r="R73" s="35"/>
      <c r="S73" s="168"/>
      <c r="T73" s="35"/>
      <c r="U73" s="35"/>
      <c r="V73" s="173"/>
      <c r="W73" s="80"/>
      <c r="X73" s="82"/>
      <c r="Y73" s="82"/>
      <c r="Z73" s="80"/>
      <c r="AA73" s="180"/>
    </row>
    <row r="74" spans="1:27" x14ac:dyDescent="0.25">
      <c r="A74" s="166"/>
      <c r="B74" s="178"/>
      <c r="C74" s="168"/>
      <c r="D74" s="80"/>
      <c r="E74" s="180"/>
      <c r="F74" s="168"/>
      <c r="G74" s="35"/>
      <c r="H74" s="168"/>
      <c r="I74" s="35"/>
      <c r="J74" s="35"/>
      <c r="K74" s="173"/>
      <c r="L74" s="168"/>
      <c r="M74" s="65"/>
      <c r="N74" s="66" t="s">
        <v>218</v>
      </c>
      <c r="O74" s="35" t="str">
        <f t="shared" si="8"/>
        <v/>
      </c>
      <c r="P74" s="35" t="str">
        <f t="shared" si="8"/>
        <v/>
      </c>
      <c r="Q74" s="168"/>
      <c r="R74" s="35"/>
      <c r="S74" s="168"/>
      <c r="T74" s="35"/>
      <c r="U74" s="35"/>
      <c r="V74" s="173"/>
      <c r="W74" s="80"/>
      <c r="X74" s="82"/>
      <c r="Y74" s="82"/>
      <c r="Z74" s="80"/>
      <c r="AA74" s="180"/>
    </row>
    <row r="75" spans="1:27" x14ac:dyDescent="0.25">
      <c r="A75" s="166"/>
      <c r="B75" s="179"/>
      <c r="C75" s="169"/>
      <c r="D75" s="80"/>
      <c r="E75" s="180"/>
      <c r="F75" s="169"/>
      <c r="G75" s="35"/>
      <c r="H75" s="169"/>
      <c r="I75" s="35"/>
      <c r="J75" s="35"/>
      <c r="K75" s="173"/>
      <c r="L75" s="169"/>
      <c r="M75" s="65"/>
      <c r="N75" s="66" t="s">
        <v>218</v>
      </c>
      <c r="O75" s="35" t="str">
        <f t="shared" si="8"/>
        <v/>
      </c>
      <c r="P75" s="35" t="str">
        <f t="shared" si="8"/>
        <v/>
      </c>
      <c r="Q75" s="169"/>
      <c r="R75" s="35"/>
      <c r="S75" s="169"/>
      <c r="T75" s="35"/>
      <c r="U75" s="35"/>
      <c r="V75" s="173"/>
      <c r="W75" s="80"/>
      <c r="X75" s="82"/>
      <c r="Y75" s="82"/>
      <c r="Z75" s="80"/>
      <c r="AA75" s="180"/>
    </row>
    <row r="76" spans="1:27" ht="141.75" customHeight="1" x14ac:dyDescent="0.25">
      <c r="A76" s="166">
        <v>14</v>
      </c>
      <c r="B76" s="177" t="s">
        <v>1049</v>
      </c>
      <c r="C76" s="167" t="s">
        <v>328</v>
      </c>
      <c r="D76" s="65" t="s">
        <v>1242</v>
      </c>
      <c r="E76" s="65" t="s">
        <v>597</v>
      </c>
      <c r="F76" s="167" t="s">
        <v>209</v>
      </c>
      <c r="G76" s="35">
        <f>IF(F76="1 - Rara vez",1,IF(F76="2 - Improbable",2,IF(F76="3 - Posible",3,IF(F76="4 - Probable",4,IF(F76="5 - Casi seguro",5,IF(F76="1 - Baja",6,IF(F76="2 - Media",7,IF(F76="3 - Alta",8,IF(F76="Seleccione",0)))))))))</f>
        <v>5</v>
      </c>
      <c r="H76" s="167" t="s">
        <v>214</v>
      </c>
      <c r="I76" s="35">
        <f>IF(H76="1 -Insignificante",1,IF(H76="2 -Menor",2,IF(H76="3 -Moderado",3,IF(H76="5 -Moderado",6,IF(H76="4 -Mayor",4,IF(H76="10 -Mayor",7,IF(H76="5 -Catastrófico",5,IF(H76="20 -Catastrófico",8,IF(H76="1 - Mínimo/Leve",9,IF(H76="2 - Importante",10,IF(H76="3 - Fuerte",11,IF(H76="Seleccione",0))))))))))))</f>
        <v>5</v>
      </c>
      <c r="J76" s="35">
        <f>IF(AND(G76=1,I76=1),1,IF(AND(G76=1,I76=2),2,IF(AND(G76=1,I76=3),3,IF(AND(G76=1,I76=4),4,IF(AND(G76=1,I76=5),5,IF(AND(G76=2,I76=1),6,IF(AND(G76=2,I76=2),7,IF(AND(G76=2,I76=3),8,IF(AND(G76=2,I76=4),9,IF(AND(G76=2,I76=5),10,IF(AND(G76=3,I76=1),11,IF(AND(G76=3,I76=2),12,IF(AND(G76=3,I76=3),13,IF(AND(G76=3,I76=4),14,IF(AND(G76=3,I76=5),15,IF(AND(G76=4,I76=1),16,IF(AND(G76=4,I76=2),17,IF(AND(G76=4,I76=3),18,IF(AND(G76=4,I76=4),19,IF(AND(G76=4,I76=5),20,IF(AND(G76=5,I76=1),21,IF(AND(G76=5,I76=2),22,IF(AND(G76=5,I76=3),23,IF(AND(G76=5,I76=4),24,IF(AND(G76=5,I76=5),25,IF(AND(G76=1,I76=6),26,IF(AND(G76=1,I76=7),27,IF(AND(G76=1,I76=8),28,IF(AND(G76=2,I76=6),29,IF(AND(G76=2,I76=7),30,IF(AND(G76=2,I76=8),31,IF(AND(G76=3,I76=6),32,IF(AND(G76=3,I76=7),33,IF(AND(G76=3,I76=8),34,IF(AND(G76=4,I76=6),35,IF(AND(G76=4,I76=7),36,IF(AND(G76=4,I76=8),37,IF(AND(G76=5,I76=6),38,IF(AND(G76=5,I76=7),39,IF(AND(G76=5,I76=8),40,IF(AND(G76=6,I76=9),41,IF(AND(G76=6,I76=10),42,IF(AND(G76=6,I76=11),43,IF(AND(G76=7,I76=9),44,IF(AND(G76=7,I76=10),45,IF(AND(G76=7,I76=11),46,IF(AND(G76=8,I76=9),47,IF(AND(G76=8,I76=10),48,IF(AND(G76=8,I76=11),49,"Seleccione")))))))))))))))))))))))))))))))))))))))))))))))))</f>
        <v>25</v>
      </c>
      <c r="K76" s="173" t="str">
        <f>IF(J76=1,'Etapa 2 - Análisis'!$Y$4,IF(J76=2,'Etapa 2 - Análisis'!$Z$4,IF(J76=6,'Etapa 2 - Análisis'!$AD$4,IF(J76=7,'Etapa 2 - Análisis'!$AE$4,IF(J76=11,'Etapa 2 - Análisis'!$AI$4,IF(J76=3,'Etapa 2 - Análisis'!$AA$4,IF(J76=8,'Etapa 2 - Análisis'!$AF$4,IF(J76=12,'Etapa 2 - Análisis'!$AJ$4,IF(J76=16,'Etapa 2 - Análisis'!$AN$4,IF(J76=4,'Etapa 2 - Análisis'!$AB$4,IF(J76=5,'Etapa 2 - Análisis'!$AC$4,IF(J76=9,'Etapa 2 - Análisis'!$AG$4,IF(J76=13,'Etapa 2 - Análisis'!$AK$4,IF(J76=17,'Etapa 2 - Análisis'!$AO$4,IF(J76=18,'Etapa 2 - Análisis'!$AP$4,IF(J76=21,'Etapa 2 - Análisis'!$AS$4,IF(J76=22,'Etapa 2 - Análisis'!$AT$4,IF(J76=10,'Etapa 2 - Análisis'!$AH$4,IF(J76=14,'Etapa 2 - Análisis'!$AL$4,IF(J76=15,'Etapa 2 - Análisis'!$AM$4,IF(J76=19,'Etapa 2 - Análisis'!$AQ$4,IF(J76=20,'Etapa 2 - Análisis'!$AR$4,IF(J76=23,'Etapa 2 - Análisis'!$AU$4,IF(J76=24,'Etapa 2 - Análisis'!$AV$4,IF(J76=25,'Etapa 2 - Análisis'!$AW$4,IF(J76=26,'Etapa 2 - Análisis'!$Y$13,IF(J76=27,'Etapa 2 - Análisis'!$Z$13,IF(J76=28,'Etapa 2 - Análisis'!$AA$13,IF(J76=29,'Etapa 2 - Análisis'!$AB$13,IF(J76=30,'Etapa 2 - Análisis'!$AC$13,IF(J76=31,'Etapa 2 - Análisis'!$AD$13,IF(J76=32,'Etapa 2 - Análisis'!$AE$13,IF(J76=33,'Etapa 2 - Análisis'!$AF$13,IF(J76=34,'Etapa 2 - Análisis'!$AG$13,IF(J76=35,'Etapa 2 - Análisis'!$AH$13,IF(J76=36,'Etapa 2 - Análisis'!$AI$13,IF(J76=37,'Etapa 2 - Análisis'!$AJ$13,IF(J76=38,'Etapa 2 - Análisis'!$AK$13,IF(J76=39,'Etapa 2 - Análisis'!$AL$13,IF(J76=40,'Etapa 2 - Análisis'!$AM$13,IF(J76=41,'Etapa 2 - Análisis'!$Y$8,IF(J76=42,'Etapa 2 - Análisis'!$Z$8,IF(J76=43,'Etapa 2 - Análisis'!$AA$8,IF(J76=44,'Etapa 2 - Análisis'!$AB$8,IF(J76=45,'Etapa 2 - Análisis'!$AC$8,IF(J76=46,'Etapa 2 - Análisis'!$AD$8,IF(J76=47,'Etapa 2 - Análisis'!$AE$8,IF(J76=48,'Etapa 2 - Análisis'!$AF$8,IF(J76=49,'Etapa 2 - Análisis'!$AG$8,"Sin Zona")))))))))))))))))))))))))))))))))))))))))))))))))</f>
        <v>ZONA DE RIESGO EXTREMA</v>
      </c>
      <c r="L76" s="167" t="s">
        <v>320</v>
      </c>
      <c r="M76" s="65" t="s">
        <v>599</v>
      </c>
      <c r="N76" s="66" t="s">
        <v>225</v>
      </c>
      <c r="O76" s="35" t="s">
        <v>395</v>
      </c>
      <c r="P76" s="35" t="str">
        <f>IF($C$33="Oportunidad","NO APLICA","")</f>
        <v/>
      </c>
      <c r="Q76" s="167" t="s">
        <v>206</v>
      </c>
      <c r="R76" s="35">
        <f>IF(Q76="1 - Rara vez",1,IF(Q76="2 - Improbable",2,IF(Q76="3 - Posible",3,IF(Q76="4 - Probable",4,IF(Q76="5 - Casi seguro",5,IF(Q76="1 - Baja",6,IF(Q76="2 - Media",7,IF(Q76="3 - Alta",8,IF(Q76="NO APLICA","",IF(Q76="Seleccione",0))))))))))</f>
        <v>3</v>
      </c>
      <c r="S76" s="167" t="s">
        <v>212</v>
      </c>
      <c r="T76" s="35">
        <f>IF(S76="1 -Insignificante",1,IF(S76="2 -Menor",2,IF(S76="3 -Moderado",3,IF(S76="4 -Mayor",4,IF(S76="10 -Mayor",7,IF(S76="5 -Catastrófico",5,IF(S76="5 -Moderado",6,IF(S76="20 -Catastrófico",8,IF(S76="1 - Mínimo/Leve",9,IF(S76="2 - Importante",10,IF(S76="3 - Fuerte",11,IF(S76="NO APLICA","",IF(S76="Seleccione",0)))))))))))))</f>
        <v>3</v>
      </c>
      <c r="U76" s="35">
        <f>IF(AND(R76=1,T76=1),1,IF(AND(R76=1,T76=2),2,IF(AND(R76=1,T76=3),3,IF(AND(R76=1,T76=4),4,IF(AND(R76=1,T76=5),5,IF(AND(R76=2,T76=1),6,IF(AND(R76=2,T76=2),7,IF(AND(R76=2,T76=3),8,IF(AND(R76=2,T76=4),9,IF(AND(R76=2,T76=5),10,IF(AND(R76=3,T76=1),11,IF(AND(R76=3,T76=2),12,IF(AND(R76=3,T76=3),13,IF(AND(R76=3,T76=4),14,IF(AND(R76=3,T76=5),15,IF(AND(R76=4,T76=1),16,IF(AND(R76=4,T76=2),17,IF(AND(R76=4,T76=3),18,IF(AND(R76=4,T76=4),19,IF(AND(R76=4,T76=5),20,IF(AND(R76=5,T76=1),21,IF(AND(R76=5,T76=2),22,IF(AND(R76=5,T76=3),23,IF(AND(R76=5,T76=4),24,IF(AND(R76=5,T76=5),25,IF(AND(R76=1,T76=6),26,IF(AND(R76=1,T76=7),27,IF(AND(R76=1,T76=8),28,IF(AND(R76=2,T76=6),29,IF(AND(R76=2,T76=7),30,IF(AND(R76=2,T76=8),31,IF(AND(R76=3,T76=6),32,IF(AND(R76=3,T76=7),33,IF(AND(R76=3,T76=8),34,IF(AND(R76=4,T76=6),35,IF(AND(R76=4,T76=7),36,IF(AND(R76=4,T76=8),37,IF(AND(R76=5,T76=6),38,IF(AND(R76=5,T76=7),39,IF(AND(R76=5,T76=8),40,IF(AND(R76=6,T76=9),41,IF(AND(R76=6,T76=10),42,IF(AND(R76=6,T76=11),43,IF(AND(R76=7,T76=9),44,IF(AND(R76=7,T76=10),45,IF(AND(R76=7,T76=11),46,IF(AND(R76=8,T76=9),47,IF(AND(R76=8,T76=10),48,IF(AND(R76=8,T76=11),49,IF(AND(R76="",T76=""),"","Seleccione"))))))))))))))))))))))))))))))))))))))))))))))))))</f>
        <v>13</v>
      </c>
      <c r="V76" s="173" t="str">
        <f>IF(U76=1,'Etapa 2 - Análisis'!$Y$4,IF(U76=2,'Etapa 2 - Análisis'!$Z$4,IF(U76=6,'Etapa 2 - Análisis'!$AD$4,IF(U76=7,'Etapa 2 - Análisis'!$AE$4,IF(U76=11,'Etapa 2 - Análisis'!$AI$4,IF(U76=3,'Etapa 2 - Análisis'!$AA$4,IF(U76=8,'Etapa 2 - Análisis'!$AF$4,IF(U76=12,'Etapa 2 - Análisis'!$AJ$4,IF(U76=16,'Etapa 2 - Análisis'!$AN$4,IF(U76=4,'Etapa 2 - Análisis'!$AB$4,IF(U76=5,'Etapa 2 - Análisis'!$AC$4,IF(U76=9,'Etapa 2 - Análisis'!$AF$4,IF(U76=13,'Etapa 2 - Análisis'!$AK$4,IF(U76=17,'Etapa 2 - Análisis'!$AO$4,IF(U76=18,'Etapa 2 - Análisis'!$AP$4,IF(U76=21,'Etapa 2 - Análisis'!$AS$4,IF(U76=22,'Etapa 2 - Análisis'!$AT$4,IF(U76=10,'Etapa 2 - Análisis'!$AH$4,IF(U76=14,'Etapa 2 - Análisis'!$AL$4,IF(U76=15,'Etapa 2 - Análisis'!$AM$4,IF(U76=19,'Etapa 2 - Análisis'!$AQ$4,IF(U76=20,'Etapa 2 - Análisis'!$AR$4,IF(U76=23,'Etapa 2 - Análisis'!$AU$4,IF(U76=24,'Etapa 2 - Análisis'!$AV$4,IF(U76=25,'Etapa 2 - Análisis'!$AW$4,IF(U76=26,'Etapa 2 - Análisis'!$Y$13,IF(U76=27,'Etapa 2 - Análisis'!$Z$13,IF(U76=28,'Etapa 2 - Análisis'!$AA$13,IF(U76=29,'Etapa 2 - Análisis'!$AB$13,IF(U76=30,'Etapa 2 - Análisis'!$AC$13,IF(U76=31,'Etapa 2 - Análisis'!$AD$13,IF(U76=32,'Etapa 2 - Análisis'!$AE$13,IF(U76=33,'Etapa 2 - Análisis'!$AF$13,IF(U76=34,'Etapa 2 - Análisis'!$AG$13,IF(U76=35,'Etapa 2 - Análisis'!$AH$13,IF(U76=36,'Etapa 2 - Análisis'!$AI$13,IF(U76=37,'Etapa 2 - Análisis'!$AJ$13,IF(U76=38,'Etapa 2 - Análisis'!$AK$13,IF(U76=39,'Etapa 2 - Análisis'!$AL$13,IF(U76=40,'Etapa 2 - Análisis'!$AM$13,IF(U76=41,'Etapa 2 - Análisis'!$Y$8,IF(U76=42,'Etapa 2 - Análisis'!$Z$8,IF(U76=43,'Etapa 2 - Análisis'!$AA$8,IF(U76=44,'Etapa 2 - Análisis'!$AB$8,IF(U76=45,'Etapa 2 - Análisis'!$AC$8,IF(U76=46,'Etapa 2 - Análisis'!$AD$8,IF(U76=47,'Etapa 2 - Análisis'!$AE$8,IF(U76=48,'Etapa 2 - Análisis'!$AF$8,IF(U76=49,'Etapa 2 - Análisis'!$AG$8,IF(U76="","NO APLICA","Sin Zona"))))))))))))))))))))))))))))))))))))))))))))))))))</f>
        <v>ZONA DE RIESGO ALTA</v>
      </c>
      <c r="W76" s="114" t="s">
        <v>601</v>
      </c>
      <c r="X76" s="114" t="s">
        <v>602</v>
      </c>
      <c r="Y76" s="147" t="s">
        <v>481</v>
      </c>
      <c r="Z76" s="114" t="s">
        <v>603</v>
      </c>
      <c r="AA76" s="180" t="s">
        <v>604</v>
      </c>
    </row>
    <row r="77" spans="1:27" ht="210.75" customHeight="1" x14ac:dyDescent="0.25">
      <c r="A77" s="166"/>
      <c r="B77" s="178"/>
      <c r="C77" s="168"/>
      <c r="D77" s="65" t="s">
        <v>596</v>
      </c>
      <c r="E77" s="65" t="s">
        <v>598</v>
      </c>
      <c r="F77" s="168"/>
      <c r="G77" s="35"/>
      <c r="H77" s="168"/>
      <c r="I77" s="35"/>
      <c r="J77" s="35"/>
      <c r="K77" s="173"/>
      <c r="L77" s="168"/>
      <c r="M77" s="65" t="s">
        <v>600</v>
      </c>
      <c r="N77" s="66" t="s">
        <v>226</v>
      </c>
      <c r="O77" s="35" t="s">
        <v>395</v>
      </c>
      <c r="P77" s="35" t="str">
        <f t="shared" ref="O77:P80" si="9">IF($C$33="Oportunidad","NO APLICA","")</f>
        <v/>
      </c>
      <c r="Q77" s="168"/>
      <c r="R77" s="35"/>
      <c r="S77" s="168"/>
      <c r="T77" s="35"/>
      <c r="U77" s="35"/>
      <c r="V77" s="173"/>
      <c r="W77" s="114" t="s">
        <v>601</v>
      </c>
      <c r="X77" s="114" t="s">
        <v>602</v>
      </c>
      <c r="Y77" s="147" t="s">
        <v>481</v>
      </c>
      <c r="Z77" s="114" t="s">
        <v>603</v>
      </c>
      <c r="AA77" s="180"/>
    </row>
    <row r="78" spans="1:27" x14ac:dyDescent="0.25">
      <c r="A78" s="166"/>
      <c r="B78" s="178"/>
      <c r="C78" s="168"/>
      <c r="D78" s="80"/>
      <c r="E78" s="65"/>
      <c r="F78" s="168"/>
      <c r="G78" s="35"/>
      <c r="H78" s="168"/>
      <c r="I78" s="35"/>
      <c r="J78" s="35"/>
      <c r="K78" s="173"/>
      <c r="L78" s="168"/>
      <c r="M78" s="65"/>
      <c r="N78" s="66" t="s">
        <v>218</v>
      </c>
      <c r="O78" s="35" t="str">
        <f t="shared" si="9"/>
        <v/>
      </c>
      <c r="P78" s="35" t="str">
        <f t="shared" si="9"/>
        <v/>
      </c>
      <c r="Q78" s="168"/>
      <c r="R78" s="35"/>
      <c r="S78" s="168"/>
      <c r="T78" s="35"/>
      <c r="U78" s="35"/>
      <c r="V78" s="173"/>
      <c r="W78" s="80"/>
      <c r="X78" s="80"/>
      <c r="Y78" s="80"/>
      <c r="Z78" s="80"/>
      <c r="AA78" s="180"/>
    </row>
    <row r="79" spans="1:27" x14ac:dyDescent="0.25">
      <c r="A79" s="166"/>
      <c r="B79" s="178"/>
      <c r="C79" s="168"/>
      <c r="D79" s="80"/>
      <c r="E79" s="65"/>
      <c r="F79" s="168"/>
      <c r="G79" s="35"/>
      <c r="H79" s="168"/>
      <c r="I79" s="35"/>
      <c r="J79" s="35"/>
      <c r="K79" s="173"/>
      <c r="L79" s="168"/>
      <c r="M79" s="65"/>
      <c r="N79" s="66" t="s">
        <v>218</v>
      </c>
      <c r="O79" s="35" t="str">
        <f t="shared" si="9"/>
        <v/>
      </c>
      <c r="P79" s="35" t="str">
        <f t="shared" si="9"/>
        <v/>
      </c>
      <c r="Q79" s="168"/>
      <c r="R79" s="35"/>
      <c r="S79" s="168"/>
      <c r="T79" s="35"/>
      <c r="U79" s="35"/>
      <c r="V79" s="173"/>
      <c r="W79" s="80"/>
      <c r="X79" s="80"/>
      <c r="Y79" s="80"/>
      <c r="Z79" s="80"/>
      <c r="AA79" s="180"/>
    </row>
    <row r="80" spans="1:27" x14ac:dyDescent="0.25">
      <c r="A80" s="166"/>
      <c r="B80" s="179"/>
      <c r="C80" s="169"/>
      <c r="D80" s="80"/>
      <c r="E80" s="65"/>
      <c r="F80" s="169"/>
      <c r="G80" s="35"/>
      <c r="H80" s="169"/>
      <c r="I80" s="35"/>
      <c r="J80" s="35"/>
      <c r="K80" s="173"/>
      <c r="L80" s="169"/>
      <c r="M80" s="65"/>
      <c r="N80" s="66" t="s">
        <v>218</v>
      </c>
      <c r="O80" s="35" t="str">
        <f t="shared" si="9"/>
        <v/>
      </c>
      <c r="P80" s="35" t="str">
        <f t="shared" si="9"/>
        <v/>
      </c>
      <c r="Q80" s="169"/>
      <c r="R80" s="35"/>
      <c r="S80" s="169"/>
      <c r="T80" s="35"/>
      <c r="U80" s="35"/>
      <c r="V80" s="173"/>
      <c r="W80" s="80"/>
      <c r="X80" s="80"/>
      <c r="Y80" s="80"/>
      <c r="Z80" s="80"/>
      <c r="AA80" s="180"/>
    </row>
    <row r="81" spans="1:27" ht="229.5" customHeight="1" x14ac:dyDescent="0.25">
      <c r="A81" s="166">
        <v>15</v>
      </c>
      <c r="B81" s="177" t="s">
        <v>1050</v>
      </c>
      <c r="C81" s="167" t="s">
        <v>328</v>
      </c>
      <c r="D81" s="80" t="s">
        <v>1243</v>
      </c>
      <c r="E81" s="65" t="s">
        <v>605</v>
      </c>
      <c r="F81" s="167" t="s">
        <v>209</v>
      </c>
      <c r="G81" s="35">
        <f>IF(F81="1 - Rara vez",1,IF(F81="2 - Improbable",2,IF(F81="3 - Posible",3,IF(F81="4 - Probable",4,IF(F81="5 - Casi seguro",5,IF(F81="1 - Baja",6,IF(F81="2 - Media",7,IF(F81="3 - Alta",8,IF(F81="Seleccione",0)))))))))</f>
        <v>5</v>
      </c>
      <c r="H81" s="167" t="s">
        <v>213</v>
      </c>
      <c r="I81" s="35">
        <f>IF(H81="1 -Insignificante",1,IF(H81="2 -Menor",2,IF(H81="3 -Moderado",3,IF(H81="5 -Moderado",6,IF(H81="4 -Mayor",4,IF(H81="10 -Mayor",7,IF(H81="5 -Catastrófico",5,IF(H81="20 -Catastrófico",8,IF(H81="1 - Mínimo/Leve",9,IF(H81="2 - Importante",10,IF(H81="3 - Fuerte",11,IF(H81="Seleccione",0))))))))))))</f>
        <v>4</v>
      </c>
      <c r="J81" s="35">
        <f>IF(AND(G81=1,I81=1),1,IF(AND(G81=1,I81=2),2,IF(AND(G81=1,I81=3),3,IF(AND(G81=1,I81=4),4,IF(AND(G81=1,I81=5),5,IF(AND(G81=2,I81=1),6,IF(AND(G81=2,I81=2),7,IF(AND(G81=2,I81=3),8,IF(AND(G81=2,I81=4),9,IF(AND(G81=2,I81=5),10,IF(AND(G81=3,I81=1),11,IF(AND(G81=3,I81=2),12,IF(AND(G81=3,I81=3),13,IF(AND(G81=3,I81=4),14,IF(AND(G81=3,I81=5),15,IF(AND(G81=4,I81=1),16,IF(AND(G81=4,I81=2),17,IF(AND(G81=4,I81=3),18,IF(AND(G81=4,I81=4),19,IF(AND(G81=4,I81=5),20,IF(AND(G81=5,I81=1),21,IF(AND(G81=5,I81=2),22,IF(AND(G81=5,I81=3),23,IF(AND(G81=5,I81=4),24,IF(AND(G81=5,I81=5),25,IF(AND(G81=1,I81=6),26,IF(AND(G81=1,I81=7),27,IF(AND(G81=1,I81=8),28,IF(AND(G81=2,I81=6),29,IF(AND(G81=2,I81=7),30,IF(AND(G81=2,I81=8),31,IF(AND(G81=3,I81=6),32,IF(AND(G81=3,I81=7),33,IF(AND(G81=3,I81=8),34,IF(AND(G81=4,I81=6),35,IF(AND(G81=4,I81=7),36,IF(AND(G81=4,I81=8),37,IF(AND(G81=5,I81=6),38,IF(AND(G81=5,I81=7),39,IF(AND(G81=5,I81=8),40,IF(AND(G81=6,I81=9),41,IF(AND(G81=6,I81=10),42,IF(AND(G81=6,I81=11),43,IF(AND(G81=7,I81=9),44,IF(AND(G81=7,I81=10),45,IF(AND(G81=7,I81=11),46,IF(AND(G81=8,I81=9),47,IF(AND(G81=8,I81=10),48,IF(AND(G81=8,I81=11),49,"Seleccione")))))))))))))))))))))))))))))))))))))))))))))))))</f>
        <v>24</v>
      </c>
      <c r="K81" s="173" t="str">
        <f>IF(J81=1,'Etapa 2 - Análisis'!$Y$4,IF(J81=2,'Etapa 2 - Análisis'!$Z$4,IF(J81=6,'Etapa 2 - Análisis'!$AD$4,IF(J81=7,'Etapa 2 - Análisis'!$AE$4,IF(J81=11,'Etapa 2 - Análisis'!$AI$4,IF(J81=3,'Etapa 2 - Análisis'!$AA$4,IF(J81=8,'Etapa 2 - Análisis'!$AF$4,IF(J81=12,'Etapa 2 - Análisis'!$AJ$4,IF(J81=16,'Etapa 2 - Análisis'!$AN$4,IF(J81=4,'Etapa 2 - Análisis'!$AB$4,IF(J81=5,'Etapa 2 - Análisis'!$AC$4,IF(J81=9,'Etapa 2 - Análisis'!$AG$4,IF(J81=13,'Etapa 2 - Análisis'!$AK$4,IF(J81=17,'Etapa 2 - Análisis'!$AO$4,IF(J81=18,'Etapa 2 - Análisis'!$AP$4,IF(J81=21,'Etapa 2 - Análisis'!$AS$4,IF(J81=22,'Etapa 2 - Análisis'!$AT$4,IF(J81=10,'Etapa 2 - Análisis'!$AH$4,IF(J81=14,'Etapa 2 - Análisis'!$AL$4,IF(J81=15,'Etapa 2 - Análisis'!$AM$4,IF(J81=19,'Etapa 2 - Análisis'!$AQ$4,IF(J81=20,'Etapa 2 - Análisis'!$AR$4,IF(J81=23,'Etapa 2 - Análisis'!$AU$4,IF(J81=24,'Etapa 2 - Análisis'!$AV$4,IF(J81=25,'Etapa 2 - Análisis'!$AW$4,IF(J81=26,'Etapa 2 - Análisis'!$Y$13,IF(J81=27,'Etapa 2 - Análisis'!$Z$13,IF(J81=28,'Etapa 2 - Análisis'!$AA$13,IF(J81=29,'Etapa 2 - Análisis'!$AB$13,IF(J81=30,'Etapa 2 - Análisis'!$AC$13,IF(J81=31,'Etapa 2 - Análisis'!$AD$13,IF(J81=32,'Etapa 2 - Análisis'!$AE$13,IF(J81=33,'Etapa 2 - Análisis'!$AF$13,IF(J81=34,'Etapa 2 - Análisis'!$AG$13,IF(J81=35,'Etapa 2 - Análisis'!$AH$13,IF(J81=36,'Etapa 2 - Análisis'!$AI$13,IF(J81=37,'Etapa 2 - Análisis'!$AJ$13,IF(J81=38,'Etapa 2 - Análisis'!$AK$13,IF(J81=39,'Etapa 2 - Análisis'!$AL$13,IF(J81=40,'Etapa 2 - Análisis'!$AM$13,IF(J81=41,'Etapa 2 - Análisis'!$Y$8,IF(J81=42,'Etapa 2 - Análisis'!$Z$8,IF(J81=43,'Etapa 2 - Análisis'!$AA$8,IF(J81=44,'Etapa 2 - Análisis'!$AB$8,IF(J81=45,'Etapa 2 - Análisis'!$AC$8,IF(J81=46,'Etapa 2 - Análisis'!$AD$8,IF(J81=47,'Etapa 2 - Análisis'!$AE$8,IF(J81=48,'Etapa 2 - Análisis'!$AF$8,IF(J81=49,'Etapa 2 - Análisis'!$AG$8,"Sin Zona")))))))))))))))))))))))))))))))))))))))))))))))))</f>
        <v>ZONA DE RIESGO EXTREMA</v>
      </c>
      <c r="L81" s="167" t="s">
        <v>320</v>
      </c>
      <c r="M81" s="65" t="s">
        <v>607</v>
      </c>
      <c r="N81" s="66" t="s">
        <v>226</v>
      </c>
      <c r="O81" s="35" t="s">
        <v>395</v>
      </c>
      <c r="P81" s="35" t="str">
        <f>IF($C$33="Oportunidad","NO APLICA","")</f>
        <v/>
      </c>
      <c r="Q81" s="167" t="s">
        <v>209</v>
      </c>
      <c r="R81" s="35">
        <f>IF(Q81="1 - Rara vez",1,IF(Q81="2 - Improbable",2,IF(Q81="3 - Posible",3,IF(Q81="4 - Probable",4,IF(Q81="5 - Casi seguro",5,IF(Q81="1 - Baja",6,IF(Q81="2 - Media",7,IF(Q81="3 - Alta",8,IF(Q81="NO APLICA","",IF(Q81="Seleccione",0))))))))))</f>
        <v>5</v>
      </c>
      <c r="S81" s="167" t="s">
        <v>213</v>
      </c>
      <c r="T81" s="35">
        <f>IF(S81="1 -Insignificante",1,IF(S81="2 -Menor",2,IF(S81="3 -Moderado",3,IF(S81="4 -Mayor",4,IF(S81="10 -Mayor",7,IF(S81="5 -Catastrófico",5,IF(S81="5 -Moderado",6,IF(S81="20 -Catastrófico",8,IF(S81="1 - Mínimo/Leve",9,IF(S81="2 - Importante",10,IF(S81="3 - Fuerte",11,IF(S81="NO APLICA","",IF(S81="Seleccione",0)))))))))))))</f>
        <v>4</v>
      </c>
      <c r="U81" s="35">
        <f>IF(AND(R81=1,T81=1),1,IF(AND(R81=1,T81=2),2,IF(AND(R81=1,T81=3),3,IF(AND(R81=1,T81=4),4,IF(AND(R81=1,T81=5),5,IF(AND(R81=2,T81=1),6,IF(AND(R81=2,T81=2),7,IF(AND(R81=2,T81=3),8,IF(AND(R81=2,T81=4),9,IF(AND(R81=2,T81=5),10,IF(AND(R81=3,T81=1),11,IF(AND(R81=3,T81=2),12,IF(AND(R81=3,T81=3),13,IF(AND(R81=3,T81=4),14,IF(AND(R81=3,T81=5),15,IF(AND(R81=4,T81=1),16,IF(AND(R81=4,T81=2),17,IF(AND(R81=4,T81=3),18,IF(AND(R81=4,T81=4),19,IF(AND(R81=4,T81=5),20,IF(AND(R81=5,T81=1),21,IF(AND(R81=5,T81=2),22,IF(AND(R81=5,T81=3),23,IF(AND(R81=5,T81=4),24,IF(AND(R81=5,T81=5),25,IF(AND(R81=1,T81=6),26,IF(AND(R81=1,T81=7),27,IF(AND(R81=1,T81=8),28,IF(AND(R81=2,T81=6),29,IF(AND(R81=2,T81=7),30,IF(AND(R81=2,T81=8),31,IF(AND(R81=3,T81=6),32,IF(AND(R81=3,T81=7),33,IF(AND(R81=3,T81=8),34,IF(AND(R81=4,T81=6),35,IF(AND(R81=4,T81=7),36,IF(AND(R81=4,T81=8),37,IF(AND(R81=5,T81=6),38,IF(AND(R81=5,T81=7),39,IF(AND(R81=5,T81=8),40,IF(AND(R81=6,T81=9),41,IF(AND(R81=6,T81=10),42,IF(AND(R81=6,T81=11),43,IF(AND(R81=7,T81=9),44,IF(AND(R81=7,T81=10),45,IF(AND(R81=7,T81=11),46,IF(AND(R81=8,T81=9),47,IF(AND(R81=8,T81=10),48,IF(AND(R81=8,T81=11),49,IF(AND(R81="",T81=""),"","Seleccione"))))))))))))))))))))))))))))))))))))))))))))))))))</f>
        <v>24</v>
      </c>
      <c r="V81" s="173" t="str">
        <f>IF(U81=1,'Etapa 2 - Análisis'!$Y$4,IF(U81=2,'Etapa 2 - Análisis'!$Z$4,IF(U81=6,'Etapa 2 - Análisis'!$AD$4,IF(U81=7,'Etapa 2 - Análisis'!$AE$4,IF(U81=11,'Etapa 2 - Análisis'!$AI$4,IF(U81=3,'Etapa 2 - Análisis'!$AA$4,IF(U81=8,'Etapa 2 - Análisis'!$AF$4,IF(U81=12,'Etapa 2 - Análisis'!$AJ$4,IF(U81=16,'Etapa 2 - Análisis'!$AN$4,IF(U81=4,'Etapa 2 - Análisis'!$AB$4,IF(U81=5,'Etapa 2 - Análisis'!$AC$4,IF(U81=9,'Etapa 2 - Análisis'!$AF$4,IF(U81=13,'Etapa 2 - Análisis'!$AK$4,IF(U81=17,'Etapa 2 - Análisis'!$AO$4,IF(U81=18,'Etapa 2 - Análisis'!$AP$4,IF(U81=21,'Etapa 2 - Análisis'!$AS$4,IF(U81=22,'Etapa 2 - Análisis'!$AT$4,IF(U81=10,'Etapa 2 - Análisis'!$AH$4,IF(U81=14,'Etapa 2 - Análisis'!$AL$4,IF(U81=15,'Etapa 2 - Análisis'!$AM$4,IF(U81=19,'Etapa 2 - Análisis'!$AQ$4,IF(U81=20,'Etapa 2 - Análisis'!$AR$4,IF(U81=23,'Etapa 2 - Análisis'!$AU$4,IF(U81=24,'Etapa 2 - Análisis'!$AV$4,IF(U81=25,'Etapa 2 - Análisis'!$AW$4,IF(U81=26,'Etapa 2 - Análisis'!$Y$13,IF(U81=27,'Etapa 2 - Análisis'!$Z$13,IF(U81=28,'Etapa 2 - Análisis'!$AA$13,IF(U81=29,'Etapa 2 - Análisis'!$AB$13,IF(U81=30,'Etapa 2 - Análisis'!$AC$13,IF(U81=31,'Etapa 2 - Análisis'!$AD$13,IF(U81=32,'Etapa 2 - Análisis'!$AE$13,IF(U81=33,'Etapa 2 - Análisis'!$AF$13,IF(U81=34,'Etapa 2 - Análisis'!$AG$13,IF(U81=35,'Etapa 2 - Análisis'!$AH$13,IF(U81=36,'Etapa 2 - Análisis'!$AI$13,IF(U81=37,'Etapa 2 - Análisis'!$AJ$13,IF(U81=38,'Etapa 2 - Análisis'!$AK$13,IF(U81=39,'Etapa 2 - Análisis'!$AL$13,IF(U81=40,'Etapa 2 - Análisis'!$AM$13,IF(U81=41,'Etapa 2 - Análisis'!$Y$8,IF(U81=42,'Etapa 2 - Análisis'!$Z$8,IF(U81=43,'Etapa 2 - Análisis'!$AA$8,IF(U81=44,'Etapa 2 - Análisis'!$AB$8,IF(U81=45,'Etapa 2 - Análisis'!$AC$8,IF(U81=46,'Etapa 2 - Análisis'!$AD$8,IF(U81=47,'Etapa 2 - Análisis'!$AE$8,IF(U81=48,'Etapa 2 - Análisis'!$AF$8,IF(U81=49,'Etapa 2 - Análisis'!$AG$8,IF(U81="","NO APLICA","Sin Zona"))))))))))))))))))))))))))))))))))))))))))))))))))</f>
        <v>ZONA DE RIESGO EXTREMA</v>
      </c>
      <c r="W81" s="114" t="s">
        <v>601</v>
      </c>
      <c r="X81" s="114" t="s">
        <v>602</v>
      </c>
      <c r="Y81" s="147" t="s">
        <v>481</v>
      </c>
      <c r="Z81" s="114" t="s">
        <v>608</v>
      </c>
      <c r="AA81" s="177" t="s">
        <v>609</v>
      </c>
    </row>
    <row r="82" spans="1:27" ht="119.25" customHeight="1" x14ac:dyDescent="0.25">
      <c r="A82" s="166"/>
      <c r="B82" s="178"/>
      <c r="C82" s="168"/>
      <c r="D82" s="65" t="s">
        <v>1244</v>
      </c>
      <c r="E82" s="65" t="s">
        <v>606</v>
      </c>
      <c r="F82" s="168"/>
      <c r="G82" s="35"/>
      <c r="H82" s="168"/>
      <c r="I82" s="35"/>
      <c r="J82" s="35"/>
      <c r="K82" s="173"/>
      <c r="L82" s="168"/>
      <c r="M82" s="65"/>
      <c r="N82" s="66" t="s">
        <v>218</v>
      </c>
      <c r="O82" s="35" t="str">
        <f t="shared" ref="O82:P85" si="10">IF($C$33="Oportunidad","NO APLICA","")</f>
        <v/>
      </c>
      <c r="P82" s="35" t="str">
        <f t="shared" si="10"/>
        <v/>
      </c>
      <c r="Q82" s="168"/>
      <c r="R82" s="35"/>
      <c r="S82" s="168"/>
      <c r="T82" s="35"/>
      <c r="U82" s="35"/>
      <c r="V82" s="173"/>
      <c r="W82" s="114" t="s">
        <v>601</v>
      </c>
      <c r="X82" s="114" t="s">
        <v>602</v>
      </c>
      <c r="Y82" s="147" t="s">
        <v>481</v>
      </c>
      <c r="Z82" s="114" t="s">
        <v>603</v>
      </c>
      <c r="AA82" s="178"/>
    </row>
    <row r="83" spans="1:27" x14ac:dyDescent="0.25">
      <c r="A83" s="166"/>
      <c r="B83" s="178"/>
      <c r="C83" s="168"/>
      <c r="D83" s="80"/>
      <c r="E83" s="65"/>
      <c r="F83" s="168"/>
      <c r="G83" s="35"/>
      <c r="H83" s="168"/>
      <c r="I83" s="35"/>
      <c r="J83" s="35"/>
      <c r="K83" s="173"/>
      <c r="L83" s="168"/>
      <c r="M83" s="65"/>
      <c r="N83" s="66" t="s">
        <v>218</v>
      </c>
      <c r="O83" s="35" t="str">
        <f t="shared" si="10"/>
        <v/>
      </c>
      <c r="P83" s="35" t="str">
        <f t="shared" si="10"/>
        <v/>
      </c>
      <c r="Q83" s="168"/>
      <c r="R83" s="35"/>
      <c r="S83" s="168"/>
      <c r="T83" s="35"/>
      <c r="U83" s="35"/>
      <c r="V83" s="173"/>
      <c r="W83" s="80"/>
      <c r="X83" s="80"/>
      <c r="Y83" s="80"/>
      <c r="Z83" s="80"/>
      <c r="AA83" s="178"/>
    </row>
    <row r="84" spans="1:27" x14ac:dyDescent="0.25">
      <c r="A84" s="166"/>
      <c r="B84" s="178"/>
      <c r="C84" s="168"/>
      <c r="D84" s="80"/>
      <c r="E84" s="65"/>
      <c r="F84" s="168"/>
      <c r="G84" s="35"/>
      <c r="H84" s="168"/>
      <c r="I84" s="35"/>
      <c r="J84" s="35"/>
      <c r="K84" s="173"/>
      <c r="L84" s="168"/>
      <c r="M84" s="65"/>
      <c r="N84" s="66" t="s">
        <v>218</v>
      </c>
      <c r="O84" s="35" t="str">
        <f t="shared" si="10"/>
        <v/>
      </c>
      <c r="P84" s="35" t="str">
        <f t="shared" si="10"/>
        <v/>
      </c>
      <c r="Q84" s="168"/>
      <c r="R84" s="35"/>
      <c r="S84" s="168"/>
      <c r="T84" s="35"/>
      <c r="U84" s="35"/>
      <c r="V84" s="173"/>
      <c r="W84" s="80"/>
      <c r="X84" s="80"/>
      <c r="Y84" s="80"/>
      <c r="Z84" s="80"/>
      <c r="AA84" s="178"/>
    </row>
    <row r="85" spans="1:27" x14ac:dyDescent="0.25">
      <c r="A85" s="166"/>
      <c r="B85" s="179"/>
      <c r="C85" s="169"/>
      <c r="D85" s="80"/>
      <c r="E85" s="65"/>
      <c r="F85" s="169"/>
      <c r="G85" s="35"/>
      <c r="H85" s="169"/>
      <c r="I85" s="35"/>
      <c r="J85" s="35"/>
      <c r="K85" s="173"/>
      <c r="L85" s="169"/>
      <c r="M85" s="65"/>
      <c r="N85" s="66" t="s">
        <v>218</v>
      </c>
      <c r="O85" s="35" t="str">
        <f t="shared" si="10"/>
        <v/>
      </c>
      <c r="P85" s="35" t="str">
        <f t="shared" si="10"/>
        <v/>
      </c>
      <c r="Q85" s="169"/>
      <c r="R85" s="35"/>
      <c r="S85" s="169"/>
      <c r="T85" s="35"/>
      <c r="U85" s="35"/>
      <c r="V85" s="173"/>
      <c r="W85" s="80"/>
      <c r="X85" s="80"/>
      <c r="Y85" s="80"/>
      <c r="Z85" s="80"/>
      <c r="AA85" s="179"/>
    </row>
    <row r="86" spans="1:27" ht="106.5" customHeight="1" x14ac:dyDescent="0.25">
      <c r="A86" s="166">
        <v>16</v>
      </c>
      <c r="B86" s="177" t="s">
        <v>1142</v>
      </c>
      <c r="C86" s="167" t="s">
        <v>328</v>
      </c>
      <c r="D86" s="80" t="s">
        <v>1143</v>
      </c>
      <c r="E86" s="180" t="s">
        <v>1144</v>
      </c>
      <c r="F86" s="167" t="s">
        <v>205</v>
      </c>
      <c r="G86" s="35">
        <f>IF(F86="1 - Rara vez",1,IF(F86="2 - Improbable",2,IF(F86="3 - Posible",3,IF(F86="4 - Probable",4,IF(F86="5 - Casi seguro",5,IF(F86="1 - Baja",6,IF(F86="2 - Media",7,IF(F86="3 - Alta",8,IF(F86="Seleccione",0)))))))))</f>
        <v>4</v>
      </c>
      <c r="H86" s="167" t="s">
        <v>213</v>
      </c>
      <c r="I86" s="35">
        <f>IF(H86="1 -Insignificante",1,IF(H86="2 -Menor",2,IF(H86="3 -Moderado",3,IF(H86="5 -Moderado",6,IF(H86="4 -Mayor",4,IF(H86="10 -Mayor",7,IF(H86="5 -Catastrófico",5,IF(H86="20 -Catastrófico",8,IF(H86="1 - Mínimo/Leve",9,IF(H86="2 - Importante",10,IF(H86="3 - Fuerte",11,IF(H86="Seleccione",0))))))))))))</f>
        <v>4</v>
      </c>
      <c r="J86" s="35">
        <f>IF(AND(G86=1,I86=1),1,IF(AND(G86=1,I86=2),2,IF(AND(G86=1,I86=3),3,IF(AND(G86=1,I86=4),4,IF(AND(G86=1,I86=5),5,IF(AND(G86=2,I86=1),6,IF(AND(G86=2,I86=2),7,IF(AND(G86=2,I86=3),8,IF(AND(G86=2,I86=4),9,IF(AND(G86=2,I86=5),10,IF(AND(G86=3,I86=1),11,IF(AND(G86=3,I86=2),12,IF(AND(G86=3,I86=3),13,IF(AND(G86=3,I86=4),14,IF(AND(G86=3,I86=5),15,IF(AND(G86=4,I86=1),16,IF(AND(G86=4,I86=2),17,IF(AND(G86=4,I86=3),18,IF(AND(G86=4,I86=4),19,IF(AND(G86=4,I86=5),20,IF(AND(G86=5,I86=1),21,IF(AND(G86=5,I86=2),22,IF(AND(G86=5,I86=3),23,IF(AND(G86=5,I86=4),24,IF(AND(G86=5,I86=5),25,IF(AND(G86=1,I86=6),26,IF(AND(G86=1,I86=7),27,IF(AND(G86=1,I86=8),28,IF(AND(G86=2,I86=6),29,IF(AND(G86=2,I86=7),30,IF(AND(G86=2,I86=8),31,IF(AND(G86=3,I86=6),32,IF(AND(G86=3,I86=7),33,IF(AND(G86=3,I86=8),34,IF(AND(G86=4,I86=6),35,IF(AND(G86=4,I86=7),36,IF(AND(G86=4,I86=8),37,IF(AND(G86=5,I86=6),38,IF(AND(G86=5,I86=7),39,IF(AND(G86=5,I86=8),40,IF(AND(G86=6,I86=9),41,IF(AND(G86=6,I86=10),42,IF(AND(G86=6,I86=11),43,IF(AND(G86=7,I86=9),44,IF(AND(G86=7,I86=10),45,IF(AND(G86=7,I86=11),46,IF(AND(G86=8,I86=9),47,IF(AND(G86=8,I86=10),48,IF(AND(G86=8,I86=11),49,"Seleccione")))))))))))))))))))))))))))))))))))))))))))))))))</f>
        <v>19</v>
      </c>
      <c r="K86" s="173" t="str">
        <f>IF(J86=1,'Etapa 2 - Análisis'!$Y$4,IF(J86=2,'Etapa 2 - Análisis'!$Z$4,IF(J86=6,'Etapa 2 - Análisis'!$AD$4,IF(J86=7,'Etapa 2 - Análisis'!$AE$4,IF(J86=11,'Etapa 2 - Análisis'!$AI$4,IF(J86=3,'Etapa 2 - Análisis'!$AA$4,IF(J86=8,'Etapa 2 - Análisis'!$AF$4,IF(J86=12,'Etapa 2 - Análisis'!$AJ$4,IF(J86=16,'Etapa 2 - Análisis'!$AN$4,IF(J86=4,'Etapa 2 - Análisis'!$AB$4,IF(J86=5,'Etapa 2 - Análisis'!$AC$4,IF(J86=9,'Etapa 2 - Análisis'!$AG$4,IF(J86=13,'Etapa 2 - Análisis'!$AK$4,IF(J86=17,'Etapa 2 - Análisis'!$AO$4,IF(J86=18,'Etapa 2 - Análisis'!$AP$4,IF(J86=21,'Etapa 2 - Análisis'!$AS$4,IF(J86=22,'Etapa 2 - Análisis'!$AT$4,IF(J86=10,'Etapa 2 - Análisis'!$AH$4,IF(J86=14,'Etapa 2 - Análisis'!$AL$4,IF(J86=15,'Etapa 2 - Análisis'!$AM$4,IF(J86=19,'Etapa 2 - Análisis'!$AQ$4,IF(J86=20,'Etapa 2 - Análisis'!$AR$4,IF(J86=23,'Etapa 2 - Análisis'!$AU$4,IF(J86=24,'Etapa 2 - Análisis'!$AV$4,IF(J86=25,'Etapa 2 - Análisis'!$AW$4,IF(J86=26,'Etapa 2 - Análisis'!$Y$13,IF(J86=27,'Etapa 2 - Análisis'!$Z$13,IF(J86=28,'Etapa 2 - Análisis'!$AA$13,IF(J86=29,'Etapa 2 - Análisis'!$AB$13,IF(J86=30,'Etapa 2 - Análisis'!$AC$13,IF(J86=31,'Etapa 2 - Análisis'!$AD$13,IF(J86=32,'Etapa 2 - Análisis'!$AE$13,IF(J86=33,'Etapa 2 - Análisis'!$AF$13,IF(J86=34,'Etapa 2 - Análisis'!$AG$13,IF(J86=35,'Etapa 2 - Análisis'!$AH$13,IF(J86=36,'Etapa 2 - Análisis'!$AI$13,IF(J86=37,'Etapa 2 - Análisis'!$AJ$13,IF(J86=38,'Etapa 2 - Análisis'!$AK$13,IF(J86=39,'Etapa 2 - Análisis'!$AL$13,IF(J86=40,'Etapa 2 - Análisis'!$AM$13,IF(J86=41,'Etapa 2 - Análisis'!$Y$8,IF(J86=42,'Etapa 2 - Análisis'!$Z$8,IF(J86=43,'Etapa 2 - Análisis'!$AA$8,IF(J86=44,'Etapa 2 - Análisis'!$AB$8,IF(J86=45,'Etapa 2 - Análisis'!$AC$8,IF(J86=46,'Etapa 2 - Análisis'!$AD$8,IF(J86=47,'Etapa 2 - Análisis'!$AE$8,IF(J86=48,'Etapa 2 - Análisis'!$AF$8,IF(J86=49,'Etapa 2 - Análisis'!$AG$8,"Sin Zona")))))))))))))))))))))))))))))))))))))))))))))))))</f>
        <v>ZONA DE RIESGO EXTREMA</v>
      </c>
      <c r="L86" s="167" t="s">
        <v>320</v>
      </c>
      <c r="M86" s="65" t="s">
        <v>1147</v>
      </c>
      <c r="N86" s="66" t="s">
        <v>226</v>
      </c>
      <c r="O86" s="35"/>
      <c r="P86" s="35" t="s">
        <v>395</v>
      </c>
      <c r="Q86" s="167" t="s">
        <v>205</v>
      </c>
      <c r="R86" s="35">
        <f>IF(Q86="1 - Rara vez",1,IF(Q86="2 - Improbable",2,IF(Q86="3 - Posible",3,IF(Q86="4 - Probable",4,IF(Q86="5 - Casi seguro",5,IF(Q86="1 - Baja",6,IF(Q86="2 - Media",7,IF(Q86="3 - Alta",8,IF(Q86="NO APLICA","",IF(Q86="Seleccione",0))))))))))</f>
        <v>4</v>
      </c>
      <c r="S86" s="167" t="s">
        <v>211</v>
      </c>
      <c r="T86" s="35">
        <f>IF(S86="1 -Insignificante",1,IF(S86="2 -Menor",2,IF(S86="3 -Moderado",3,IF(S86="4 -Mayor",4,IF(S86="10 -Mayor",7,IF(S86="5 -Catastrófico",5,IF(S86="5 -Moderado",6,IF(S86="20 -Catastrófico",8,IF(S86="1 - Mínimo/Leve",9,IF(S86="2 - Importante",10,IF(S86="3 - Fuerte",11,IF(S86="NO APLICA","",IF(S86="Seleccione",0)))))))))))))</f>
        <v>2</v>
      </c>
      <c r="U86" s="35">
        <f>IF(AND(R86=1,T86=1),1,IF(AND(R86=1,T86=2),2,IF(AND(R86=1,T86=3),3,IF(AND(R86=1,T86=4),4,IF(AND(R86=1,T86=5),5,IF(AND(R86=2,T86=1),6,IF(AND(R86=2,T86=2),7,IF(AND(R86=2,T86=3),8,IF(AND(R86=2,T86=4),9,IF(AND(R86=2,T86=5),10,IF(AND(R86=3,T86=1),11,IF(AND(R86=3,T86=2),12,IF(AND(R86=3,T86=3),13,IF(AND(R86=3,T86=4),14,IF(AND(R86=3,T86=5),15,IF(AND(R86=4,T86=1),16,IF(AND(R86=4,T86=2),17,IF(AND(R86=4,T86=3),18,IF(AND(R86=4,T86=4),19,IF(AND(R86=4,T86=5),20,IF(AND(R86=5,T86=1),21,IF(AND(R86=5,T86=2),22,IF(AND(R86=5,T86=3),23,IF(AND(R86=5,T86=4),24,IF(AND(R86=5,T86=5),25,IF(AND(R86=1,T86=6),26,IF(AND(R86=1,T86=7),27,IF(AND(R86=1,T86=8),28,IF(AND(R86=2,T86=6),29,IF(AND(R86=2,T86=7),30,IF(AND(R86=2,T86=8),31,IF(AND(R86=3,T86=6),32,IF(AND(R86=3,T86=7),33,IF(AND(R86=3,T86=8),34,IF(AND(R86=4,T86=6),35,IF(AND(R86=4,T86=7),36,IF(AND(R86=4,T86=8),37,IF(AND(R86=5,T86=6),38,IF(AND(R86=5,T86=7),39,IF(AND(R86=5,T86=8),40,IF(AND(R86=6,T86=9),41,IF(AND(R86=6,T86=10),42,IF(AND(R86=6,T86=11),43,IF(AND(R86=7,T86=9),44,IF(AND(R86=7,T86=10),45,IF(AND(R86=7,T86=11),46,IF(AND(R86=8,T86=9),47,IF(AND(R86=8,T86=10),48,IF(AND(R86=8,T86=11),49,IF(AND(R86="",T86=""),"","Seleccione"))))))))))))))))))))))))))))))))))))))))))))))))))</f>
        <v>17</v>
      </c>
      <c r="V86" s="173" t="str">
        <f>IF(U86=1,'Etapa 2 - Análisis'!$Y$4,IF(U86=2,'Etapa 2 - Análisis'!$Z$4,IF(U86=6,'Etapa 2 - Análisis'!$AD$4,IF(U86=7,'Etapa 2 - Análisis'!$AE$4,IF(U86=11,'Etapa 2 - Análisis'!$AI$4,IF(U86=3,'Etapa 2 - Análisis'!$AA$4,IF(U86=8,'Etapa 2 - Análisis'!$AF$4,IF(U86=12,'Etapa 2 - Análisis'!$AJ$4,IF(U86=16,'Etapa 2 - Análisis'!$AN$4,IF(U86=4,'Etapa 2 - Análisis'!$AB$4,IF(U86=5,'Etapa 2 - Análisis'!$AC$4,IF(U86=9,'Etapa 2 - Análisis'!$AF$4,IF(U86=13,'Etapa 2 - Análisis'!$AK$4,IF(U86=17,'Etapa 2 - Análisis'!$AO$4,IF(U86=18,'Etapa 2 - Análisis'!$AP$4,IF(U86=21,'Etapa 2 - Análisis'!$AS$4,IF(U86=22,'Etapa 2 - Análisis'!$AT$4,IF(U86=10,'Etapa 2 - Análisis'!$AH$4,IF(U86=14,'Etapa 2 - Análisis'!$AL$4,IF(U86=15,'Etapa 2 - Análisis'!$AM$4,IF(U86=19,'Etapa 2 - Análisis'!$AQ$4,IF(U86=20,'Etapa 2 - Análisis'!$AR$4,IF(U86=23,'Etapa 2 - Análisis'!$AU$4,IF(U86=24,'Etapa 2 - Análisis'!$AV$4,IF(U86=25,'Etapa 2 - Análisis'!$AW$4,IF(U86=26,'Etapa 2 - Análisis'!$Y$13,IF(U86=27,'Etapa 2 - Análisis'!$Z$13,IF(U86=28,'Etapa 2 - Análisis'!$AA$13,IF(U86=29,'Etapa 2 - Análisis'!$AB$13,IF(U86=30,'Etapa 2 - Análisis'!$AC$13,IF(U86=31,'Etapa 2 - Análisis'!$AD$13,IF(U86=32,'Etapa 2 - Análisis'!$AE$13,IF(U86=33,'Etapa 2 - Análisis'!$AF$13,IF(U86=34,'Etapa 2 - Análisis'!$AG$13,IF(U86=35,'Etapa 2 - Análisis'!$AH$13,IF(U86=36,'Etapa 2 - Análisis'!$AI$13,IF(U86=37,'Etapa 2 - Análisis'!$AJ$13,IF(U86=38,'Etapa 2 - Análisis'!$AK$13,IF(U86=39,'Etapa 2 - Análisis'!$AL$13,IF(U86=40,'Etapa 2 - Análisis'!$AM$13,IF(U86=41,'Etapa 2 - Análisis'!$Y$8,IF(U86=42,'Etapa 2 - Análisis'!$Z$8,IF(U86=43,'Etapa 2 - Análisis'!$AA$8,IF(U86=44,'Etapa 2 - Análisis'!$AB$8,IF(U86=45,'Etapa 2 - Análisis'!$AC$8,IF(U86=46,'Etapa 2 - Análisis'!$AD$8,IF(U86=47,'Etapa 2 - Análisis'!$AE$8,IF(U86=48,'Etapa 2 - Análisis'!$AF$8,IF(U86=49,'Etapa 2 - Análisis'!$AG$8,IF(U86="","NO APLICA","Sin Zona"))))))))))))))))))))))))))))))))))))))))))))))))))</f>
        <v>ZONA DE RIESGO ALTA</v>
      </c>
      <c r="W86" s="80" t="s">
        <v>982</v>
      </c>
      <c r="X86" s="140">
        <v>45061</v>
      </c>
      <c r="Y86" s="140">
        <v>45289</v>
      </c>
      <c r="Z86" s="80" t="s">
        <v>1149</v>
      </c>
      <c r="AA86" s="177" t="s">
        <v>1150</v>
      </c>
    </row>
    <row r="87" spans="1:27" ht="78" customHeight="1" x14ac:dyDescent="0.25">
      <c r="A87" s="166"/>
      <c r="B87" s="178"/>
      <c r="C87" s="168"/>
      <c r="D87" s="65" t="s">
        <v>1145</v>
      </c>
      <c r="E87" s="180"/>
      <c r="F87" s="168"/>
      <c r="G87" s="35"/>
      <c r="H87" s="168"/>
      <c r="I87" s="35"/>
      <c r="J87" s="35"/>
      <c r="K87" s="173"/>
      <c r="L87" s="168"/>
      <c r="M87" s="80" t="s">
        <v>1148</v>
      </c>
      <c r="N87" s="66" t="s">
        <v>226</v>
      </c>
      <c r="O87" s="35"/>
      <c r="P87" s="35" t="s">
        <v>395</v>
      </c>
      <c r="Q87" s="168"/>
      <c r="R87" s="35"/>
      <c r="S87" s="168"/>
      <c r="T87" s="35"/>
      <c r="U87" s="35"/>
      <c r="V87" s="173"/>
      <c r="W87" s="80" t="s">
        <v>982</v>
      </c>
      <c r="X87" s="140">
        <v>45061</v>
      </c>
      <c r="Y87" s="140">
        <v>45289</v>
      </c>
      <c r="Z87" s="80" t="s">
        <v>1151</v>
      </c>
      <c r="AA87" s="178"/>
    </row>
    <row r="88" spans="1:27" ht="57.75" customHeight="1" x14ac:dyDescent="0.25">
      <c r="A88" s="166"/>
      <c r="B88" s="178"/>
      <c r="C88" s="168"/>
      <c r="D88" s="65" t="s">
        <v>1146</v>
      </c>
      <c r="E88" s="180"/>
      <c r="F88" s="168"/>
      <c r="G88" s="35"/>
      <c r="H88" s="168"/>
      <c r="I88" s="35"/>
      <c r="J88" s="35"/>
      <c r="K88" s="173"/>
      <c r="L88" s="168"/>
      <c r="M88" s="65"/>
      <c r="N88" s="66" t="s">
        <v>218</v>
      </c>
      <c r="O88" s="35" t="str">
        <f t="shared" ref="O88:P90" si="11">IF($C$33="Oportunidad","NO APLICA","")</f>
        <v/>
      </c>
      <c r="P88" s="35" t="str">
        <f t="shared" si="11"/>
        <v/>
      </c>
      <c r="Q88" s="168"/>
      <c r="R88" s="35"/>
      <c r="S88" s="168"/>
      <c r="T88" s="35"/>
      <c r="U88" s="35"/>
      <c r="V88" s="173"/>
      <c r="W88" s="65"/>
      <c r="X88" s="80"/>
      <c r="Y88" s="80"/>
      <c r="Z88" s="80"/>
      <c r="AA88" s="178"/>
    </row>
    <row r="89" spans="1:27" x14ac:dyDescent="0.25">
      <c r="A89" s="166"/>
      <c r="B89" s="178"/>
      <c r="C89" s="168"/>
      <c r="D89" s="65"/>
      <c r="E89" s="180"/>
      <c r="F89" s="168"/>
      <c r="G89" s="35"/>
      <c r="H89" s="168"/>
      <c r="I89" s="35"/>
      <c r="J89" s="35"/>
      <c r="K89" s="173"/>
      <c r="L89" s="168"/>
      <c r="M89" s="65"/>
      <c r="N89" s="66" t="s">
        <v>218</v>
      </c>
      <c r="O89" s="35" t="str">
        <f t="shared" si="11"/>
        <v/>
      </c>
      <c r="P89" s="35" t="str">
        <f t="shared" si="11"/>
        <v/>
      </c>
      <c r="Q89" s="168"/>
      <c r="R89" s="35"/>
      <c r="S89" s="168"/>
      <c r="T89" s="35"/>
      <c r="U89" s="35"/>
      <c r="V89" s="173"/>
      <c r="W89" s="65"/>
      <c r="X89" s="80"/>
      <c r="Y89" s="80"/>
      <c r="Z89" s="80"/>
      <c r="AA89" s="178"/>
    </row>
    <row r="90" spans="1:27" x14ac:dyDescent="0.25">
      <c r="A90" s="166"/>
      <c r="B90" s="179"/>
      <c r="C90" s="169"/>
      <c r="D90" s="65"/>
      <c r="E90" s="180"/>
      <c r="F90" s="169"/>
      <c r="G90" s="35"/>
      <c r="H90" s="169"/>
      <c r="I90" s="35"/>
      <c r="J90" s="35"/>
      <c r="K90" s="173"/>
      <c r="L90" s="169"/>
      <c r="M90" s="65"/>
      <c r="N90" s="66" t="s">
        <v>218</v>
      </c>
      <c r="O90" s="35" t="str">
        <f t="shared" si="11"/>
        <v/>
      </c>
      <c r="P90" s="35" t="str">
        <f t="shared" si="11"/>
        <v/>
      </c>
      <c r="Q90" s="169"/>
      <c r="R90" s="35"/>
      <c r="S90" s="169"/>
      <c r="T90" s="35"/>
      <c r="U90" s="35"/>
      <c r="V90" s="173"/>
      <c r="W90" s="65"/>
      <c r="X90" s="80"/>
      <c r="Y90" s="80"/>
      <c r="Z90" s="80"/>
      <c r="AA90" s="179"/>
    </row>
    <row r="91" spans="1:27" hidden="1" x14ac:dyDescent="0.25">
      <c r="A91" s="166">
        <v>17</v>
      </c>
      <c r="B91" s="177"/>
      <c r="C91" s="167" t="s">
        <v>218</v>
      </c>
      <c r="D91" s="80"/>
      <c r="E91" s="180"/>
      <c r="F91" s="167" t="s">
        <v>218</v>
      </c>
      <c r="G91" s="35">
        <f>IF(F91="1 - Rara vez",1,IF(F91="2 - Improbable",2,IF(F91="3 - Posible",3,IF(F91="4 - Probable",4,IF(F91="5 - Casi seguro",5,IF(F91="1 - Baja",6,IF(F91="2 - Media",7,IF(F91="3 - Alta",8,IF(F91="Seleccione",0)))))))))</f>
        <v>0</v>
      </c>
      <c r="H91" s="167" t="s">
        <v>218</v>
      </c>
      <c r="I91" s="35">
        <f>IF(H91="1 -Insignificante",1,IF(H91="2 -Menor",2,IF(H91="3 -Moderado",3,IF(H91="5 -Moderado",6,IF(H91="4 -Mayor",4,IF(H91="10 -Mayor",7,IF(H91="5 -Catastrófico",5,IF(H91="20 -Catastrófico",8,IF(H91="1 - Mínimo/Leve",9,IF(H91="2 - Importante",10,IF(H91="3 - Fuerte",11,IF(H91="Seleccione",0))))))))))))</f>
        <v>0</v>
      </c>
      <c r="J91" s="35" t="str">
        <f>IF(AND(G91=1,I91=1),1,IF(AND(G91=1,I91=2),2,IF(AND(G91=1,I91=3),3,IF(AND(G91=1,I91=4),4,IF(AND(G91=1,I91=5),5,IF(AND(G91=2,I91=1),6,IF(AND(G91=2,I91=2),7,IF(AND(G91=2,I91=3),8,IF(AND(G91=2,I91=4),9,IF(AND(G91=2,I91=5),10,IF(AND(G91=3,I91=1),11,IF(AND(G91=3,I91=2),12,IF(AND(G91=3,I91=3),13,IF(AND(G91=3,I91=4),14,IF(AND(G91=3,I91=5),15,IF(AND(G91=4,I91=1),16,IF(AND(G91=4,I91=2),17,IF(AND(G91=4,I91=3),18,IF(AND(G91=4,I91=4),19,IF(AND(G91=4,I91=5),20,IF(AND(G91=5,I91=1),21,IF(AND(G91=5,I91=2),22,IF(AND(G91=5,I91=3),23,IF(AND(G91=5,I91=4),24,IF(AND(G91=5,I91=5),25,IF(AND(G91=1,I91=6),26,IF(AND(G91=1,I91=7),27,IF(AND(G91=1,I91=8),28,IF(AND(G91=2,I91=6),29,IF(AND(G91=2,I91=7),30,IF(AND(G91=2,I91=8),31,IF(AND(G91=3,I91=6),32,IF(AND(G91=3,I91=7),33,IF(AND(G91=3,I91=8),34,IF(AND(G91=4,I91=6),35,IF(AND(G91=4,I91=7),36,IF(AND(G91=4,I91=8),37,IF(AND(G91=5,I91=6),38,IF(AND(G91=5,I91=7),39,IF(AND(G91=5,I91=8),40,IF(AND(G91=6,I91=9),41,IF(AND(G91=6,I91=10),42,IF(AND(G91=6,I91=11),43,IF(AND(G91=7,I91=9),44,IF(AND(G91=7,I91=10),45,IF(AND(G91=7,I91=11),46,IF(AND(G91=8,I91=9),47,IF(AND(G91=8,I91=10),48,IF(AND(G91=8,I91=11),49,"Seleccione")))))))))))))))))))))))))))))))))))))))))))))))))</f>
        <v>Seleccione</v>
      </c>
      <c r="K91" s="173" t="str">
        <f>IF(J91=1,'Etapa 2 - Análisis'!$Y$4,IF(J91=2,'Etapa 2 - Análisis'!$Z$4,IF(J91=6,'Etapa 2 - Análisis'!$AD$4,IF(J91=7,'Etapa 2 - Análisis'!$AE$4,IF(J91=11,'Etapa 2 - Análisis'!$AI$4,IF(J91=3,'Etapa 2 - Análisis'!$AA$4,IF(J91=8,'Etapa 2 - Análisis'!$AF$4,IF(J91=12,'Etapa 2 - Análisis'!$AJ$4,IF(J91=16,'Etapa 2 - Análisis'!$AN$4,IF(J91=4,'Etapa 2 - Análisis'!$AB$4,IF(J91=5,'Etapa 2 - Análisis'!$AC$4,IF(J91=9,'Etapa 2 - Análisis'!$AG$4,IF(J91=13,'Etapa 2 - Análisis'!$AK$4,IF(J91=17,'Etapa 2 - Análisis'!$AO$4,IF(J91=18,'Etapa 2 - Análisis'!$AP$4,IF(J91=21,'Etapa 2 - Análisis'!$AS$4,IF(J91=22,'Etapa 2 - Análisis'!$AT$4,IF(J91=10,'Etapa 2 - Análisis'!$AH$4,IF(J91=14,'Etapa 2 - Análisis'!$AL$4,IF(J91=15,'Etapa 2 - Análisis'!$AM$4,IF(J91=19,'Etapa 2 - Análisis'!$AQ$4,IF(J91=20,'Etapa 2 - Análisis'!$AR$4,IF(J91=23,'Etapa 2 - Análisis'!$AU$4,IF(J91=24,'Etapa 2 - Análisis'!$AV$4,IF(J91=25,'Etapa 2 - Análisis'!$AW$4,IF(J91=26,'Etapa 2 - Análisis'!$Y$13,IF(J91=27,'Etapa 2 - Análisis'!$Z$13,IF(J91=28,'Etapa 2 - Análisis'!$AA$13,IF(J91=29,'Etapa 2 - Análisis'!$AB$13,IF(J91=30,'Etapa 2 - Análisis'!$AC$13,IF(J91=31,'Etapa 2 - Análisis'!$AD$13,IF(J91=32,'Etapa 2 - Análisis'!$AE$13,IF(J91=33,'Etapa 2 - Análisis'!$AF$13,IF(J91=34,'Etapa 2 - Análisis'!$AG$13,IF(J91=35,'Etapa 2 - Análisis'!$AH$13,IF(J91=36,'Etapa 2 - Análisis'!$AI$13,IF(J91=37,'Etapa 2 - Análisis'!$AJ$13,IF(J91=38,'Etapa 2 - Análisis'!$AK$13,IF(J91=39,'Etapa 2 - Análisis'!$AL$13,IF(J91=40,'Etapa 2 - Análisis'!$AM$13,IF(J91=41,'Etapa 2 - Análisis'!$Y$8,IF(J91=42,'Etapa 2 - Análisis'!$Z$8,IF(J91=43,'Etapa 2 - Análisis'!$AA$8,IF(J91=44,'Etapa 2 - Análisis'!$AB$8,IF(J91=45,'Etapa 2 - Análisis'!$AC$8,IF(J91=46,'Etapa 2 - Análisis'!$AD$8,IF(J91=47,'Etapa 2 - Análisis'!$AE$8,IF(J91=48,'Etapa 2 - Análisis'!$AF$8,IF(J91=49,'Etapa 2 - Análisis'!$AG$8,"Sin Zona")))))))))))))))))))))))))))))))))))))))))))))))))</f>
        <v>Sin Zona</v>
      </c>
      <c r="L91" s="167" t="s">
        <v>318</v>
      </c>
      <c r="M91" s="65"/>
      <c r="N91" s="66" t="s">
        <v>218</v>
      </c>
      <c r="O91" s="35"/>
      <c r="P91" s="35"/>
      <c r="Q91" s="167" t="s">
        <v>218</v>
      </c>
      <c r="R91" s="35">
        <f>IF(Q91="1 - Rara vez",1,IF(Q91="2 - Improbable",2,IF(Q91="3 - Posible",3,IF(Q91="4 - Probable",4,IF(Q91="5 - Casi seguro",5,IF(Q91="1 - Baja",6,IF(Q91="2 - Media",7,IF(Q91="3 - Alta",8,IF(Q91="NO APLICA","",IF(Q91="Seleccione",0))))))))))</f>
        <v>0</v>
      </c>
      <c r="S91" s="167" t="s">
        <v>211</v>
      </c>
      <c r="T91" s="35">
        <f>IF(S91="1 -Insignificante",1,IF(S91="2 -Menor",2,IF(S91="3 -Moderado",3,IF(S91="4 -Mayor",4,IF(S91="10 -Mayor",7,IF(S91="5 -Catastrófico",5,IF(S91="5 -Moderado",6,IF(S91="20 -Catastrófico",8,IF(S91="1 - Mínimo/Leve",9,IF(S91="2 - Importante",10,IF(S91="3 - Fuerte",11,IF(S91="NO APLICA","",IF(S91="Seleccione",0)))))))))))))</f>
        <v>2</v>
      </c>
      <c r="U91" s="35" t="str">
        <f>IF(AND(R91=1,T91=1),1,IF(AND(R91=1,T91=2),2,IF(AND(R91=1,T91=3),3,IF(AND(R91=1,T91=4),4,IF(AND(R91=1,T91=5),5,IF(AND(R91=2,T91=1),6,IF(AND(R91=2,T91=2),7,IF(AND(R91=2,T91=3),8,IF(AND(R91=2,T91=4),9,IF(AND(R91=2,T91=5),10,IF(AND(R91=3,T91=1),11,IF(AND(R91=3,T91=2),12,IF(AND(R91=3,T91=3),13,IF(AND(R91=3,T91=4),14,IF(AND(R91=3,T91=5),15,IF(AND(R91=4,T91=1),16,IF(AND(R91=4,T91=2),17,IF(AND(R91=4,T91=3),18,IF(AND(R91=4,T91=4),19,IF(AND(R91=4,T91=5),20,IF(AND(R91=5,T91=1),21,IF(AND(R91=5,T91=2),22,IF(AND(R91=5,T91=3),23,IF(AND(R91=5,T91=4),24,IF(AND(R91=5,T91=5),25,IF(AND(R91=1,T91=6),26,IF(AND(R91=1,T91=7),27,IF(AND(R91=1,T91=8),28,IF(AND(R91=2,T91=6),29,IF(AND(R91=2,T91=7),30,IF(AND(R91=2,T91=8),31,IF(AND(R91=3,T91=6),32,IF(AND(R91=3,T91=7),33,IF(AND(R91=3,T91=8),34,IF(AND(R91=4,T91=6),35,IF(AND(R91=4,T91=7),36,IF(AND(R91=4,T91=8),37,IF(AND(R91=5,T91=6),38,IF(AND(R91=5,T91=7),39,IF(AND(R91=5,T91=8),40,IF(AND(R91=6,T91=9),41,IF(AND(R91=6,T91=10),42,IF(AND(R91=6,T91=11),43,IF(AND(R91=7,T91=9),44,IF(AND(R91=7,T91=10),45,IF(AND(R91=7,T91=11),46,IF(AND(R91=8,T91=9),47,IF(AND(R91=8,T91=10),48,IF(AND(R91=8,T91=11),49,IF(AND(R91="",T91=""),"","Seleccione"))))))))))))))))))))))))))))))))))))))))))))))))))</f>
        <v>Seleccione</v>
      </c>
      <c r="V91" s="173" t="str">
        <f>IF(U91=1,'Etapa 2 - Análisis'!$Y$4,IF(U91=2,'Etapa 2 - Análisis'!$Z$4,IF(U91=6,'Etapa 2 - Análisis'!$AD$4,IF(U91=7,'Etapa 2 - Análisis'!$AE$4,IF(U91=11,'Etapa 2 - Análisis'!$AI$4,IF(U91=3,'Etapa 2 - Análisis'!$AA$4,IF(U91=8,'Etapa 2 - Análisis'!$AF$4,IF(U91=12,'Etapa 2 - Análisis'!$AJ$4,IF(U91=16,'Etapa 2 - Análisis'!$AN$4,IF(U91=4,'Etapa 2 - Análisis'!$AB$4,IF(U91=5,'Etapa 2 - Análisis'!$AC$4,IF(U91=9,'Etapa 2 - Análisis'!$AF$4,IF(U91=13,'Etapa 2 - Análisis'!$AK$4,IF(U91=17,'Etapa 2 - Análisis'!$AO$4,IF(U91=18,'Etapa 2 - Análisis'!$AP$4,IF(U91=21,'Etapa 2 - Análisis'!$AS$4,IF(U91=22,'Etapa 2 - Análisis'!$AT$4,IF(U91=10,'Etapa 2 - Análisis'!$AH$4,IF(U91=14,'Etapa 2 - Análisis'!$AL$4,IF(U91=15,'Etapa 2 - Análisis'!$AM$4,IF(U91=19,'Etapa 2 - Análisis'!$AQ$4,IF(U91=20,'Etapa 2 - Análisis'!$AR$4,IF(U91=23,'Etapa 2 - Análisis'!$AU$4,IF(U91=24,'Etapa 2 - Análisis'!$AV$4,IF(U91=25,'Etapa 2 - Análisis'!$AW$4,IF(U91=26,'Etapa 2 - Análisis'!$Y$13,IF(U91=27,'Etapa 2 - Análisis'!$Z$13,IF(U91=28,'Etapa 2 - Análisis'!$AA$13,IF(U91=29,'Etapa 2 - Análisis'!$AB$13,IF(U91=30,'Etapa 2 - Análisis'!$AC$13,IF(U91=31,'Etapa 2 - Análisis'!$AD$13,IF(U91=32,'Etapa 2 - Análisis'!$AE$13,IF(U91=33,'Etapa 2 - Análisis'!$AF$13,IF(U91=34,'Etapa 2 - Análisis'!$AG$13,IF(U91=35,'Etapa 2 - Análisis'!$AH$13,IF(U91=36,'Etapa 2 - Análisis'!$AI$13,IF(U91=37,'Etapa 2 - Análisis'!$AJ$13,IF(U91=38,'Etapa 2 - Análisis'!$AK$13,IF(U91=39,'Etapa 2 - Análisis'!$AL$13,IF(U91=40,'Etapa 2 - Análisis'!$AM$13,IF(U91=41,'Etapa 2 - Análisis'!$Y$8,IF(U91=42,'Etapa 2 - Análisis'!$Z$8,IF(U91=43,'Etapa 2 - Análisis'!$AA$8,IF(U91=44,'Etapa 2 - Análisis'!$AB$8,IF(U91=45,'Etapa 2 - Análisis'!$AC$8,IF(U91=46,'Etapa 2 - Análisis'!$AD$8,IF(U91=47,'Etapa 2 - Análisis'!$AE$8,IF(U91=48,'Etapa 2 - Análisis'!$AF$8,IF(U91=49,'Etapa 2 - Análisis'!$AG$8,IF(U91="","NO APLICA","Sin Zona"))))))))))))))))))))))))))))))))))))))))))))))))))</f>
        <v>Sin Zona</v>
      </c>
      <c r="W91" s="80"/>
      <c r="X91" s="142"/>
      <c r="Y91" s="142"/>
      <c r="Z91" s="80"/>
      <c r="AA91" s="177"/>
    </row>
    <row r="92" spans="1:27" hidden="1" x14ac:dyDescent="0.25">
      <c r="A92" s="166"/>
      <c r="B92" s="178"/>
      <c r="C92" s="168"/>
      <c r="D92" s="80"/>
      <c r="E92" s="180"/>
      <c r="F92" s="168"/>
      <c r="G92" s="35"/>
      <c r="H92" s="168"/>
      <c r="I92" s="35"/>
      <c r="J92" s="35"/>
      <c r="K92" s="173"/>
      <c r="L92" s="168"/>
      <c r="M92" s="65"/>
      <c r="N92" s="66" t="s">
        <v>225</v>
      </c>
      <c r="O92" s="35"/>
      <c r="P92" s="35"/>
      <c r="Q92" s="168"/>
      <c r="R92" s="35"/>
      <c r="S92" s="168"/>
      <c r="T92" s="35"/>
      <c r="U92" s="35"/>
      <c r="V92" s="173"/>
      <c r="W92" s="80"/>
      <c r="X92" s="80"/>
      <c r="Y92" s="80"/>
      <c r="Z92" s="80"/>
      <c r="AA92" s="178"/>
    </row>
    <row r="93" spans="1:27" hidden="1" x14ac:dyDescent="0.25">
      <c r="A93" s="166"/>
      <c r="B93" s="178"/>
      <c r="C93" s="168"/>
      <c r="D93" s="80"/>
      <c r="E93" s="180"/>
      <c r="F93" s="168"/>
      <c r="G93" s="35"/>
      <c r="H93" s="168"/>
      <c r="I93" s="35"/>
      <c r="J93" s="35"/>
      <c r="K93" s="173"/>
      <c r="L93" s="168"/>
      <c r="M93" s="65"/>
      <c r="N93" s="66" t="s">
        <v>218</v>
      </c>
      <c r="O93" s="35" t="str">
        <f t="shared" ref="O93:P95" si="12">IF($C$33="Oportunidad","NO APLICA","")</f>
        <v/>
      </c>
      <c r="P93" s="35" t="str">
        <f t="shared" si="12"/>
        <v/>
      </c>
      <c r="Q93" s="168"/>
      <c r="R93" s="35"/>
      <c r="S93" s="168"/>
      <c r="T93" s="35"/>
      <c r="U93" s="35"/>
      <c r="V93" s="173"/>
      <c r="W93" s="80"/>
      <c r="X93" s="80"/>
      <c r="Y93" s="80"/>
      <c r="Z93" s="80"/>
      <c r="AA93" s="178"/>
    </row>
    <row r="94" spans="1:27" hidden="1" x14ac:dyDescent="0.25">
      <c r="A94" s="166"/>
      <c r="B94" s="178"/>
      <c r="C94" s="168"/>
      <c r="D94" s="80"/>
      <c r="E94" s="180"/>
      <c r="F94" s="168"/>
      <c r="G94" s="35"/>
      <c r="H94" s="168"/>
      <c r="I94" s="35"/>
      <c r="J94" s="35"/>
      <c r="K94" s="173"/>
      <c r="L94" s="168"/>
      <c r="M94" s="65"/>
      <c r="N94" s="66" t="s">
        <v>218</v>
      </c>
      <c r="O94" s="35" t="str">
        <f t="shared" si="12"/>
        <v/>
      </c>
      <c r="P94" s="35" t="str">
        <f t="shared" si="12"/>
        <v/>
      </c>
      <c r="Q94" s="168"/>
      <c r="R94" s="35"/>
      <c r="S94" s="168"/>
      <c r="T94" s="35"/>
      <c r="U94" s="35"/>
      <c r="V94" s="173"/>
      <c r="W94" s="80"/>
      <c r="X94" s="80"/>
      <c r="Y94" s="80"/>
      <c r="Z94" s="80"/>
      <c r="AA94" s="178"/>
    </row>
    <row r="95" spans="1:27" ht="15" hidden="1" customHeight="1" x14ac:dyDescent="0.25">
      <c r="A95" s="166"/>
      <c r="B95" s="179"/>
      <c r="C95" s="169"/>
      <c r="D95" s="80"/>
      <c r="E95" s="180"/>
      <c r="F95" s="169"/>
      <c r="G95" s="35"/>
      <c r="H95" s="169"/>
      <c r="I95" s="35"/>
      <c r="J95" s="35"/>
      <c r="K95" s="173"/>
      <c r="L95" s="169"/>
      <c r="M95" s="65"/>
      <c r="N95" s="66" t="s">
        <v>218</v>
      </c>
      <c r="O95" s="35" t="str">
        <f t="shared" si="12"/>
        <v/>
      </c>
      <c r="P95" s="35" t="str">
        <f t="shared" si="12"/>
        <v/>
      </c>
      <c r="Q95" s="169"/>
      <c r="R95" s="35"/>
      <c r="S95" s="169"/>
      <c r="T95" s="35"/>
      <c r="U95" s="35"/>
      <c r="V95" s="173"/>
      <c r="W95" s="80"/>
      <c r="X95" s="80"/>
      <c r="Y95" s="80"/>
      <c r="Z95" s="80"/>
      <c r="AA95" s="179"/>
    </row>
    <row r="96" spans="1:27" hidden="1" x14ac:dyDescent="0.25">
      <c r="A96" s="166">
        <v>18</v>
      </c>
      <c r="B96" s="177"/>
      <c r="C96" s="167" t="s">
        <v>218</v>
      </c>
      <c r="D96" s="80"/>
      <c r="E96" s="180"/>
      <c r="F96" s="167" t="s">
        <v>218</v>
      </c>
      <c r="G96" s="35">
        <f>IF(F96="1 - Rara vez",1,IF(F96="2 - Improbable",2,IF(F96="3 - Posible",3,IF(F96="4 - Probable",4,IF(F96="5 - Casi seguro",5,IF(F96="1 - Baja",6,IF(F96="2 - Media",7,IF(F96="3 - Alta",8,IF(F96="Seleccione",0)))))))))</f>
        <v>0</v>
      </c>
      <c r="H96" s="167" t="s">
        <v>218</v>
      </c>
      <c r="I96" s="35">
        <f>IF(H96="1 -Insignificante",1,IF(H96="2 -Menor",2,IF(H96="3 -Moderado",3,IF(H96="5 -Moderado",6,IF(H96="4 -Mayor",4,IF(H96="10 -Mayor",7,IF(H96="5 -Catastrófico",5,IF(H96="20 -Catastrófico",8,IF(H96="1 - Mínimo/Leve",9,IF(H96="2 - Importante",10,IF(H96="3 - Fuerte",11,IF(H96="Seleccione",0))))))))))))</f>
        <v>0</v>
      </c>
      <c r="J96" s="35" t="str">
        <f>IF(AND(G96=1,I96=1),1,IF(AND(G96=1,I96=2),2,IF(AND(G96=1,I96=3),3,IF(AND(G96=1,I96=4),4,IF(AND(G96=1,I96=5),5,IF(AND(G96=2,I96=1),6,IF(AND(G96=2,I96=2),7,IF(AND(G96=2,I96=3),8,IF(AND(G96=2,I96=4),9,IF(AND(G96=2,I96=5),10,IF(AND(G96=3,I96=1),11,IF(AND(G96=3,I96=2),12,IF(AND(G96=3,I96=3),13,IF(AND(G96=3,I96=4),14,IF(AND(G96=3,I96=5),15,IF(AND(G96=4,I96=1),16,IF(AND(G96=4,I96=2),17,IF(AND(G96=4,I96=3),18,IF(AND(G96=4,I96=4),19,IF(AND(G96=4,I96=5),20,IF(AND(G96=5,I96=1),21,IF(AND(G96=5,I96=2),22,IF(AND(G96=5,I96=3),23,IF(AND(G96=5,I96=4),24,IF(AND(G96=5,I96=5),25,IF(AND(G96=1,I96=6),26,IF(AND(G96=1,I96=7),27,IF(AND(G96=1,I96=8),28,IF(AND(G96=2,I96=6),29,IF(AND(G96=2,I96=7),30,IF(AND(G96=2,I96=8),31,IF(AND(G96=3,I96=6),32,IF(AND(G96=3,I96=7),33,IF(AND(G96=3,I96=8),34,IF(AND(G96=4,I96=6),35,IF(AND(G96=4,I96=7),36,IF(AND(G96=4,I96=8),37,IF(AND(G96=5,I96=6),38,IF(AND(G96=5,I96=7),39,IF(AND(G96=5,I96=8),40,IF(AND(G96=6,I96=9),41,IF(AND(G96=6,I96=10),42,IF(AND(G96=6,I96=11),43,IF(AND(G96=7,I96=9),44,IF(AND(G96=7,I96=10),45,IF(AND(G96=7,I96=11),46,IF(AND(G96=8,I96=9),47,IF(AND(G96=8,I96=10),48,IF(AND(G96=8,I96=11),49,"Seleccione")))))))))))))))))))))))))))))))))))))))))))))))))</f>
        <v>Seleccione</v>
      </c>
      <c r="K96" s="173" t="str">
        <f>IF(J96=1,'Etapa 2 - Análisis'!$Y$4,IF(J96=2,'Etapa 2 - Análisis'!$Z$4,IF(J96=6,'Etapa 2 - Análisis'!$AD$4,IF(J96=7,'Etapa 2 - Análisis'!$AE$4,IF(J96=11,'Etapa 2 - Análisis'!$AI$4,IF(J96=3,'Etapa 2 - Análisis'!$AA$4,IF(J96=8,'Etapa 2 - Análisis'!$AF$4,IF(J96=12,'Etapa 2 - Análisis'!$AJ$4,IF(J96=16,'Etapa 2 - Análisis'!$AN$4,IF(J96=4,'Etapa 2 - Análisis'!$AB$4,IF(J96=5,'Etapa 2 - Análisis'!$AC$4,IF(J96=9,'Etapa 2 - Análisis'!$AG$4,IF(J96=13,'Etapa 2 - Análisis'!$AK$4,IF(J96=17,'Etapa 2 - Análisis'!$AO$4,IF(J96=18,'Etapa 2 - Análisis'!$AP$4,IF(J96=21,'Etapa 2 - Análisis'!$AS$4,IF(J96=22,'Etapa 2 - Análisis'!$AT$4,IF(J96=10,'Etapa 2 - Análisis'!$AH$4,IF(J96=14,'Etapa 2 - Análisis'!$AL$4,IF(J96=15,'Etapa 2 - Análisis'!$AM$4,IF(J96=19,'Etapa 2 - Análisis'!$AQ$4,IF(J96=20,'Etapa 2 - Análisis'!$AR$4,IF(J96=23,'Etapa 2 - Análisis'!$AU$4,IF(J96=24,'Etapa 2 - Análisis'!$AV$4,IF(J96=25,'Etapa 2 - Análisis'!$AW$4,IF(J96=26,'Etapa 2 - Análisis'!$Y$13,IF(J96=27,'Etapa 2 - Análisis'!$Z$13,IF(J96=28,'Etapa 2 - Análisis'!$AA$13,IF(J96=29,'Etapa 2 - Análisis'!$AB$13,IF(J96=30,'Etapa 2 - Análisis'!$AC$13,IF(J96=31,'Etapa 2 - Análisis'!$AD$13,IF(J96=32,'Etapa 2 - Análisis'!$AE$13,IF(J96=33,'Etapa 2 - Análisis'!$AF$13,IF(J96=34,'Etapa 2 - Análisis'!$AG$13,IF(J96=35,'Etapa 2 - Análisis'!$AH$13,IF(J96=36,'Etapa 2 - Análisis'!$AI$13,IF(J96=37,'Etapa 2 - Análisis'!$AJ$13,IF(J96=38,'Etapa 2 - Análisis'!$AK$13,IF(J96=39,'Etapa 2 - Análisis'!$AL$13,IF(J96=40,'Etapa 2 - Análisis'!$AM$13,IF(J96=41,'Etapa 2 - Análisis'!$Y$8,IF(J96=42,'Etapa 2 - Análisis'!$Z$8,IF(J96=43,'Etapa 2 - Análisis'!$AA$8,IF(J96=44,'Etapa 2 - Análisis'!$AB$8,IF(J96=45,'Etapa 2 - Análisis'!$AC$8,IF(J96=46,'Etapa 2 - Análisis'!$AD$8,IF(J96=47,'Etapa 2 - Análisis'!$AE$8,IF(J96=48,'Etapa 2 - Análisis'!$AF$8,IF(J96=49,'Etapa 2 - Análisis'!$AG$8,"Sin Zona")))))))))))))))))))))))))))))))))))))))))))))))))</f>
        <v>Sin Zona</v>
      </c>
      <c r="L96" s="167" t="s">
        <v>318</v>
      </c>
      <c r="M96" s="65"/>
      <c r="N96" s="66" t="s">
        <v>226</v>
      </c>
      <c r="O96" s="35"/>
      <c r="P96" s="35"/>
      <c r="Q96" s="167" t="s">
        <v>218</v>
      </c>
      <c r="R96" s="35">
        <f>IF(Q96="1 - Rara vez",1,IF(Q96="2 - Improbable",2,IF(Q96="3 - Posible",3,IF(Q96="4 - Probable",4,IF(Q96="5 - Casi seguro",5,IF(Q96="1 - Baja",6,IF(Q96="2 - Media",7,IF(Q96="3 - Alta",8,IF(Q96="NO APLICA","",IF(Q96="Seleccione",0))))))))))</f>
        <v>0</v>
      </c>
      <c r="S96" s="167" t="s">
        <v>218</v>
      </c>
      <c r="T96" s="35">
        <f>IF(S96="1 -Insignificante",1,IF(S96="2 -Menor",2,IF(S96="3 -Moderado",3,IF(S96="4 -Mayor",4,IF(S96="10 -Mayor",7,IF(S96="5 -Catastrófico",5,IF(S96="5 -Moderado",6,IF(S96="20 -Catastrófico",8,IF(S96="1 - Mínimo/Leve",9,IF(S96="2 - Importante",10,IF(S96="3 - Fuerte",11,IF(S96="NO APLICA","",IF(S96="Seleccione",0)))))))))))))</f>
        <v>0</v>
      </c>
      <c r="U96" s="35" t="str">
        <f>IF(AND(R96=1,T96=1),1,IF(AND(R96=1,T96=2),2,IF(AND(R96=1,T96=3),3,IF(AND(R96=1,T96=4),4,IF(AND(R96=1,T96=5),5,IF(AND(R96=2,T96=1),6,IF(AND(R96=2,T96=2),7,IF(AND(R96=2,T96=3),8,IF(AND(R96=2,T96=4),9,IF(AND(R96=2,T96=5),10,IF(AND(R96=3,T96=1),11,IF(AND(R96=3,T96=2),12,IF(AND(R96=3,T96=3),13,IF(AND(R96=3,T96=4),14,IF(AND(R96=3,T96=5),15,IF(AND(R96=4,T96=1),16,IF(AND(R96=4,T96=2),17,IF(AND(R96=4,T96=3),18,IF(AND(R96=4,T96=4),19,IF(AND(R96=4,T96=5),20,IF(AND(R96=5,T96=1),21,IF(AND(R96=5,T96=2),22,IF(AND(R96=5,T96=3),23,IF(AND(R96=5,T96=4),24,IF(AND(R96=5,T96=5),25,IF(AND(R96=1,T96=6),26,IF(AND(R96=1,T96=7),27,IF(AND(R96=1,T96=8),28,IF(AND(R96=2,T96=6),29,IF(AND(R96=2,T96=7),30,IF(AND(R96=2,T96=8),31,IF(AND(R96=3,T96=6),32,IF(AND(R96=3,T96=7),33,IF(AND(R96=3,T96=8),34,IF(AND(R96=4,T96=6),35,IF(AND(R96=4,T96=7),36,IF(AND(R96=4,T96=8),37,IF(AND(R96=5,T96=6),38,IF(AND(R96=5,T96=7),39,IF(AND(R96=5,T96=8),40,IF(AND(R96=6,T96=9),41,IF(AND(R96=6,T96=10),42,IF(AND(R96=6,T96=11),43,IF(AND(R96=7,T96=9),44,IF(AND(R96=7,T96=10),45,IF(AND(R96=7,T96=11),46,IF(AND(R96=8,T96=9),47,IF(AND(R96=8,T96=10),48,IF(AND(R96=8,T96=11),49,IF(AND(R96="",T96=""),"","Seleccione"))))))))))))))))))))))))))))))))))))))))))))))))))</f>
        <v>Seleccione</v>
      </c>
      <c r="V96" s="173" t="str">
        <f>IF(U96=1,'Etapa 2 - Análisis'!$Y$4,IF(U96=2,'Etapa 2 - Análisis'!$Z$4,IF(U96=6,'Etapa 2 - Análisis'!$AD$4,IF(U96=7,'Etapa 2 - Análisis'!$AE$4,IF(U96=11,'Etapa 2 - Análisis'!$AI$4,IF(U96=3,'Etapa 2 - Análisis'!$AA$4,IF(U96=8,'Etapa 2 - Análisis'!$AF$4,IF(U96=12,'Etapa 2 - Análisis'!$AJ$4,IF(U96=16,'Etapa 2 - Análisis'!$AN$4,IF(U96=4,'Etapa 2 - Análisis'!$AB$4,IF(U96=5,'Etapa 2 - Análisis'!$AC$4,IF(U96=9,'Etapa 2 - Análisis'!$AF$4,IF(U96=13,'Etapa 2 - Análisis'!$AK$4,IF(U96=17,'Etapa 2 - Análisis'!$AO$4,IF(U96=18,'Etapa 2 - Análisis'!$AP$4,IF(U96=21,'Etapa 2 - Análisis'!$AS$4,IF(U96=22,'Etapa 2 - Análisis'!$AT$4,IF(U96=10,'Etapa 2 - Análisis'!$AH$4,IF(U96=14,'Etapa 2 - Análisis'!$AL$4,IF(U96=15,'Etapa 2 - Análisis'!$AM$4,IF(U96=19,'Etapa 2 - Análisis'!$AQ$4,IF(U96=20,'Etapa 2 - Análisis'!$AR$4,IF(U96=23,'Etapa 2 - Análisis'!$AU$4,IF(U96=24,'Etapa 2 - Análisis'!$AV$4,IF(U96=25,'Etapa 2 - Análisis'!$AW$4,IF(U96=26,'Etapa 2 - Análisis'!$Y$13,IF(U96=27,'Etapa 2 - Análisis'!$Z$13,IF(U96=28,'Etapa 2 - Análisis'!$AA$13,IF(U96=29,'Etapa 2 - Análisis'!$AB$13,IF(U96=30,'Etapa 2 - Análisis'!$AC$13,IF(U96=31,'Etapa 2 - Análisis'!$AD$13,IF(U96=32,'Etapa 2 - Análisis'!$AE$13,IF(U96=33,'Etapa 2 - Análisis'!$AF$13,IF(U96=34,'Etapa 2 - Análisis'!$AG$13,IF(U96=35,'Etapa 2 - Análisis'!$AH$13,IF(U96=36,'Etapa 2 - Análisis'!$AI$13,IF(U96=37,'Etapa 2 - Análisis'!$AJ$13,IF(U96=38,'Etapa 2 - Análisis'!$AK$13,IF(U96=39,'Etapa 2 - Análisis'!$AL$13,IF(U96=40,'Etapa 2 - Análisis'!$AM$13,IF(U96=41,'Etapa 2 - Análisis'!$Y$8,IF(U96=42,'Etapa 2 - Análisis'!$Z$8,IF(U96=43,'Etapa 2 - Análisis'!$AA$8,IF(U96=44,'Etapa 2 - Análisis'!$AB$8,IF(U96=45,'Etapa 2 - Análisis'!$AC$8,IF(U96=46,'Etapa 2 - Análisis'!$AD$8,IF(U96=47,'Etapa 2 - Análisis'!$AE$8,IF(U96=48,'Etapa 2 - Análisis'!$AF$8,IF(U96=49,'Etapa 2 - Análisis'!$AG$8,IF(U96="","NO APLICA","Sin Zona"))))))))))))))))))))))))))))))))))))))))))))))))))</f>
        <v>Sin Zona</v>
      </c>
      <c r="W96" s="80"/>
      <c r="X96" s="80"/>
      <c r="Y96" s="80"/>
      <c r="Z96" s="80"/>
      <c r="AA96" s="180"/>
    </row>
    <row r="97" spans="1:27" hidden="1" x14ac:dyDescent="0.25">
      <c r="A97" s="166"/>
      <c r="B97" s="178"/>
      <c r="C97" s="168"/>
      <c r="D97" s="80"/>
      <c r="E97" s="180"/>
      <c r="F97" s="168"/>
      <c r="G97" s="35"/>
      <c r="H97" s="168"/>
      <c r="I97" s="35"/>
      <c r="J97" s="35"/>
      <c r="K97" s="173"/>
      <c r="L97" s="168"/>
      <c r="M97" s="65"/>
      <c r="N97" s="66" t="s">
        <v>218</v>
      </c>
      <c r="O97" s="35"/>
      <c r="P97" s="35"/>
      <c r="Q97" s="168"/>
      <c r="R97" s="35"/>
      <c r="S97" s="168"/>
      <c r="T97" s="35"/>
      <c r="U97" s="35"/>
      <c r="V97" s="173"/>
      <c r="W97" s="80"/>
      <c r="X97" s="80"/>
      <c r="Y97" s="80"/>
      <c r="Z97" s="80"/>
      <c r="AA97" s="180"/>
    </row>
    <row r="98" spans="1:27" hidden="1" x14ac:dyDescent="0.25">
      <c r="A98" s="166"/>
      <c r="B98" s="178"/>
      <c r="C98" s="168"/>
      <c r="D98" s="80"/>
      <c r="E98" s="180"/>
      <c r="F98" s="168"/>
      <c r="G98" s="35"/>
      <c r="H98" s="168"/>
      <c r="I98" s="35"/>
      <c r="J98" s="35"/>
      <c r="K98" s="173"/>
      <c r="L98" s="168"/>
      <c r="M98" s="65"/>
      <c r="N98" s="66" t="s">
        <v>218</v>
      </c>
      <c r="O98" s="35" t="str">
        <f t="shared" ref="O98:P100" si="13">IF($C$33="Oportunidad","NO APLICA","")</f>
        <v/>
      </c>
      <c r="P98" s="35" t="str">
        <f t="shared" si="13"/>
        <v/>
      </c>
      <c r="Q98" s="168"/>
      <c r="R98" s="35"/>
      <c r="S98" s="168"/>
      <c r="T98" s="35"/>
      <c r="U98" s="35"/>
      <c r="V98" s="173"/>
      <c r="W98" s="80"/>
      <c r="X98" s="80"/>
      <c r="Y98" s="80"/>
      <c r="Z98" s="80"/>
      <c r="AA98" s="180"/>
    </row>
    <row r="99" spans="1:27" hidden="1" x14ac:dyDescent="0.25">
      <c r="A99" s="166"/>
      <c r="B99" s="178"/>
      <c r="C99" s="168"/>
      <c r="D99" s="80"/>
      <c r="E99" s="180"/>
      <c r="F99" s="168"/>
      <c r="G99" s="35"/>
      <c r="H99" s="168"/>
      <c r="I99" s="35"/>
      <c r="J99" s="35"/>
      <c r="K99" s="173"/>
      <c r="L99" s="168"/>
      <c r="M99" s="65"/>
      <c r="N99" s="66" t="s">
        <v>218</v>
      </c>
      <c r="O99" s="35" t="str">
        <f t="shared" si="13"/>
        <v/>
      </c>
      <c r="P99" s="35" t="str">
        <f t="shared" si="13"/>
        <v/>
      </c>
      <c r="Q99" s="168"/>
      <c r="R99" s="35"/>
      <c r="S99" s="168"/>
      <c r="T99" s="35"/>
      <c r="U99" s="35"/>
      <c r="V99" s="173"/>
      <c r="W99" s="80"/>
      <c r="X99" s="80"/>
      <c r="Y99" s="80"/>
      <c r="Z99" s="80"/>
      <c r="AA99" s="180"/>
    </row>
    <row r="100" spans="1:27" hidden="1" x14ac:dyDescent="0.25">
      <c r="A100" s="166"/>
      <c r="B100" s="179"/>
      <c r="C100" s="169"/>
      <c r="D100" s="80"/>
      <c r="E100" s="180"/>
      <c r="F100" s="169"/>
      <c r="G100" s="35"/>
      <c r="H100" s="169"/>
      <c r="I100" s="35"/>
      <c r="J100" s="35"/>
      <c r="K100" s="173"/>
      <c r="L100" s="169"/>
      <c r="M100" s="65"/>
      <c r="N100" s="66" t="s">
        <v>218</v>
      </c>
      <c r="O100" s="35" t="str">
        <f t="shared" si="13"/>
        <v/>
      </c>
      <c r="P100" s="35" t="str">
        <f t="shared" si="13"/>
        <v/>
      </c>
      <c r="Q100" s="169"/>
      <c r="R100" s="35"/>
      <c r="S100" s="169"/>
      <c r="T100" s="35"/>
      <c r="U100" s="35"/>
      <c r="V100" s="173"/>
      <c r="W100" s="80"/>
      <c r="X100" s="80"/>
      <c r="Y100" s="80"/>
      <c r="Z100" s="80"/>
      <c r="AA100" s="180"/>
    </row>
    <row r="101" spans="1:27" ht="85.5" customHeight="1" x14ac:dyDescent="0.25">
      <c r="A101" s="166">
        <v>17</v>
      </c>
      <c r="B101" s="177" t="s">
        <v>632</v>
      </c>
      <c r="C101" s="167" t="s">
        <v>328</v>
      </c>
      <c r="D101" s="80" t="s">
        <v>612</v>
      </c>
      <c r="E101" s="180" t="s">
        <v>613</v>
      </c>
      <c r="F101" s="167" t="s">
        <v>208</v>
      </c>
      <c r="G101" s="35">
        <f>IF(F101="1 - Rara vez",1,IF(F101="2 - Improbable",2,IF(F101="3 - Posible",3,IF(F101="4 - Probable",4,IF(F101="5 - Casi seguro",5,IF(F101="1 - Baja",6,IF(F101="2 - Media",7,IF(F101="3 - Alta",8,IF(F101="Seleccione",0)))))))))</f>
        <v>1</v>
      </c>
      <c r="H101" s="167" t="s">
        <v>213</v>
      </c>
      <c r="I101" s="35">
        <f>IF(H101="1 -Insignificante",1,IF(H101="2 -Menor",2,IF(H101="3 -Moderado",3,IF(H101="5 -Moderado",6,IF(H101="4 -Mayor",4,IF(H101="10 -Mayor",7,IF(H101="5 -Catastrófico",5,IF(H101="20 -Catastrófico",8,IF(H101="1 - Mínimo/Leve",9,IF(H101="2 - Importante",10,IF(H101="3 - Fuerte",11,IF(H101="Seleccione",0))))))))))))</f>
        <v>4</v>
      </c>
      <c r="J101" s="35">
        <f>IF(AND(G101=1,I101=1),1,IF(AND(G101=1,I101=2),2,IF(AND(G101=1,I101=3),3,IF(AND(G101=1,I101=4),4,IF(AND(G101=1,I101=5),5,IF(AND(G101=2,I101=1),6,IF(AND(G101=2,I101=2),7,IF(AND(G101=2,I101=3),8,IF(AND(G101=2,I101=4),9,IF(AND(G101=2,I101=5),10,IF(AND(G101=3,I101=1),11,IF(AND(G101=3,I101=2),12,IF(AND(G101=3,I101=3),13,IF(AND(G101=3,I101=4),14,IF(AND(G101=3,I101=5),15,IF(AND(G101=4,I101=1),16,IF(AND(G101=4,I101=2),17,IF(AND(G101=4,I101=3),18,IF(AND(G101=4,I101=4),19,IF(AND(G101=4,I101=5),20,IF(AND(G101=5,I101=1),21,IF(AND(G101=5,I101=2),22,IF(AND(G101=5,I101=3),23,IF(AND(G101=5,I101=4),24,IF(AND(G101=5,I101=5),25,IF(AND(G101=1,I101=6),26,IF(AND(G101=1,I101=7),27,IF(AND(G101=1,I101=8),28,IF(AND(G101=2,I101=6),29,IF(AND(G101=2,I101=7),30,IF(AND(G101=2,I101=8),31,IF(AND(G101=3,I101=6),32,IF(AND(G101=3,I101=7),33,IF(AND(G101=3,I101=8),34,IF(AND(G101=4,I101=6),35,IF(AND(G101=4,I101=7),36,IF(AND(G101=4,I101=8),37,IF(AND(G101=5,I101=6),38,IF(AND(G101=5,I101=7),39,IF(AND(G101=5,I101=8),40,IF(AND(G101=6,I101=9),41,IF(AND(G101=6,I101=10),42,IF(AND(G101=6,I101=11),43,IF(AND(G101=7,I101=9),44,IF(AND(G101=7,I101=10),45,IF(AND(G101=7,I101=11),46,IF(AND(G101=8,I101=9),47,IF(AND(G101=8,I101=10),48,IF(AND(G101=8,I101=11),49,"Seleccione")))))))))))))))))))))))))))))))))))))))))))))))))</f>
        <v>4</v>
      </c>
      <c r="K101" s="173" t="str">
        <f>IF(J101=1,'Etapa 2 - Análisis'!$Y$4,IF(J101=2,'Etapa 2 - Análisis'!$Z$4,IF(J101=6,'Etapa 2 - Análisis'!$AD$4,IF(J101=7,'Etapa 2 - Análisis'!$AE$4,IF(J101=11,'Etapa 2 - Análisis'!$AI$4,IF(J101=3,'Etapa 2 - Análisis'!$AA$4,IF(J101=8,'Etapa 2 - Análisis'!$AF$4,IF(J101=12,'Etapa 2 - Análisis'!$AJ$4,IF(J101=16,'Etapa 2 - Análisis'!$AN$4,IF(J101=4,'Etapa 2 - Análisis'!$AB$4,IF(J101=5,'Etapa 2 - Análisis'!$AC$4,IF(J101=9,'Etapa 2 - Análisis'!$AG$4,IF(J101=13,'Etapa 2 - Análisis'!$AK$4,IF(J101=17,'Etapa 2 - Análisis'!$AO$4,IF(J101=18,'Etapa 2 - Análisis'!$AP$4,IF(J101=21,'Etapa 2 - Análisis'!$AS$4,IF(J101=22,'Etapa 2 - Análisis'!$AT$4,IF(J101=10,'Etapa 2 - Análisis'!$AH$4,IF(J101=14,'Etapa 2 - Análisis'!$AL$4,IF(J101=15,'Etapa 2 - Análisis'!$AM$4,IF(J101=19,'Etapa 2 - Análisis'!$AQ$4,IF(J101=20,'Etapa 2 - Análisis'!$AR$4,IF(J101=23,'Etapa 2 - Análisis'!$AU$4,IF(J101=24,'Etapa 2 - Análisis'!$AV$4,IF(J101=25,'Etapa 2 - Análisis'!$AW$4,IF(J101=26,'Etapa 2 - Análisis'!$Y$13,IF(J101=27,'Etapa 2 - Análisis'!$Z$13,IF(J101=28,'Etapa 2 - Análisis'!$AA$13,IF(J101=29,'Etapa 2 - Análisis'!$AB$13,IF(J101=30,'Etapa 2 - Análisis'!$AC$13,IF(J101=31,'Etapa 2 - Análisis'!$AD$13,IF(J101=32,'Etapa 2 - Análisis'!$AE$13,IF(J101=33,'Etapa 2 - Análisis'!$AF$13,IF(J101=34,'Etapa 2 - Análisis'!$AG$13,IF(J101=35,'Etapa 2 - Análisis'!$AH$13,IF(J101=36,'Etapa 2 - Análisis'!$AI$13,IF(J101=37,'Etapa 2 - Análisis'!$AJ$13,IF(J101=38,'Etapa 2 - Análisis'!$AK$13,IF(J101=39,'Etapa 2 - Análisis'!$AL$13,IF(J101=40,'Etapa 2 - Análisis'!$AM$13,IF(J101=41,'Etapa 2 - Análisis'!$Y$8,IF(J101=42,'Etapa 2 - Análisis'!$Z$8,IF(J101=43,'Etapa 2 - Análisis'!$AA$8,IF(J101=44,'Etapa 2 - Análisis'!$AB$8,IF(J101=45,'Etapa 2 - Análisis'!$AC$8,IF(J101=46,'Etapa 2 - Análisis'!$AD$8,IF(J101=47,'Etapa 2 - Análisis'!$AE$8,IF(J101=48,'Etapa 2 - Análisis'!$AF$8,IF(J101=49,'Etapa 2 - Análisis'!$AG$8,"Sin Zona")))))))))))))))))))))))))))))))))))))))))))))))))</f>
        <v>ZONA DE RIESGO ALTA</v>
      </c>
      <c r="L101" s="167" t="s">
        <v>322</v>
      </c>
      <c r="M101" s="65" t="s">
        <v>614</v>
      </c>
      <c r="N101" s="66" t="s">
        <v>225</v>
      </c>
      <c r="O101" s="35" t="s">
        <v>395</v>
      </c>
      <c r="P101" s="35" t="str">
        <f>IF($C$33="Oportunidad","NO APLICA","")</f>
        <v/>
      </c>
      <c r="Q101" s="167" t="s">
        <v>208</v>
      </c>
      <c r="R101" s="35">
        <f>IF(Q101="1 - Rara vez",1,IF(Q101="2 - Improbable",2,IF(Q101="3 - Posible",3,IF(Q101="4 - Probable",4,IF(Q101="5 - Casi seguro",5,IF(Q101="1 - Baja",6,IF(Q101="2 - Media",7,IF(Q101="3 - Alta",8,IF(Q101="NO APLICA","",IF(Q101="Seleccione",0))))))))))</f>
        <v>1</v>
      </c>
      <c r="S101" s="167" t="s">
        <v>213</v>
      </c>
      <c r="T101" s="35">
        <f>IF(S101="1 -Insignificante",1,IF(S101="2 -Menor",2,IF(S101="3 -Moderado",3,IF(S101="4 -Mayor",4,IF(S101="10 -Mayor",7,IF(S101="5 -Catastrófico",5,IF(S101="5 -Moderado",6,IF(S101="20 -Catastrófico",8,IF(S101="1 - Mínimo/Leve",9,IF(S101="2 - Importante",10,IF(S101="3 - Fuerte",11,IF(S101="NO APLICA","",IF(S101="Seleccione",0)))))))))))))</f>
        <v>4</v>
      </c>
      <c r="U101" s="35">
        <f>IF(AND(R101=1,T101=1),1,IF(AND(R101=1,T101=2),2,IF(AND(R101=1,T101=3),3,IF(AND(R101=1,T101=4),4,IF(AND(R101=1,T101=5),5,IF(AND(R101=2,T101=1),6,IF(AND(R101=2,T101=2),7,IF(AND(R101=2,T101=3),8,IF(AND(R101=2,T101=4),9,IF(AND(R101=2,T101=5),10,IF(AND(R101=3,T101=1),11,IF(AND(R101=3,T101=2),12,IF(AND(R101=3,T101=3),13,IF(AND(R101=3,T101=4),14,IF(AND(R101=3,T101=5),15,IF(AND(R101=4,T101=1),16,IF(AND(R101=4,T101=2),17,IF(AND(R101=4,T101=3),18,IF(AND(R101=4,T101=4),19,IF(AND(R101=4,T101=5),20,IF(AND(R101=5,T101=1),21,IF(AND(R101=5,T101=2),22,IF(AND(R101=5,T101=3),23,IF(AND(R101=5,T101=4),24,IF(AND(R101=5,T101=5),25,IF(AND(R101=1,T101=6),26,IF(AND(R101=1,T101=7),27,IF(AND(R101=1,T101=8),28,IF(AND(R101=2,T101=6),29,IF(AND(R101=2,T101=7),30,IF(AND(R101=2,T101=8),31,IF(AND(R101=3,T101=6),32,IF(AND(R101=3,T101=7),33,IF(AND(R101=3,T101=8),34,IF(AND(R101=4,T101=6),35,IF(AND(R101=4,T101=7),36,IF(AND(R101=4,T101=8),37,IF(AND(R101=5,T101=6),38,IF(AND(R101=5,T101=7),39,IF(AND(R101=5,T101=8),40,IF(AND(R101=6,T101=9),41,IF(AND(R101=6,T101=10),42,IF(AND(R101=6,T101=11),43,IF(AND(R101=7,T101=9),44,IF(AND(R101=7,T101=10),45,IF(AND(R101=7,T101=11),46,IF(AND(R101=8,T101=9),47,IF(AND(R101=8,T101=10),48,IF(AND(R101=8,T101=11),49,IF(AND(R101="",T101=""),"","Seleccione"))))))))))))))))))))))))))))))))))))))))))))))))))</f>
        <v>4</v>
      </c>
      <c r="V101" s="173" t="str">
        <f>IF(U101=1,'Etapa 2 - Análisis'!$Y$4,IF(U101=2,'Etapa 2 - Análisis'!$Z$4,IF(U101=6,'Etapa 2 - Análisis'!$AD$4,IF(U101=7,'Etapa 2 - Análisis'!$AE$4,IF(U101=11,'Etapa 2 - Análisis'!$AI$4,IF(U101=3,'Etapa 2 - Análisis'!$AA$4,IF(U101=8,'Etapa 2 - Análisis'!$AF$4,IF(U101=12,'Etapa 2 - Análisis'!$AJ$4,IF(U101=16,'Etapa 2 - Análisis'!$AN$4,IF(U101=4,'Etapa 2 - Análisis'!$AB$4,IF(U101=5,'Etapa 2 - Análisis'!$AC$4,IF(U101=9,'Etapa 2 - Análisis'!$AF$4,IF(U101=13,'Etapa 2 - Análisis'!$AK$4,IF(U101=17,'Etapa 2 - Análisis'!$AO$4,IF(U101=18,'Etapa 2 - Análisis'!$AP$4,IF(U101=21,'Etapa 2 - Análisis'!$AS$4,IF(U101=22,'Etapa 2 - Análisis'!$AT$4,IF(U101=10,'Etapa 2 - Análisis'!$AH$4,IF(U101=14,'Etapa 2 - Análisis'!$AL$4,IF(U101=15,'Etapa 2 - Análisis'!$AM$4,IF(U101=19,'Etapa 2 - Análisis'!$AQ$4,IF(U101=20,'Etapa 2 - Análisis'!$AR$4,IF(U101=23,'Etapa 2 - Análisis'!$AU$4,IF(U101=24,'Etapa 2 - Análisis'!$AV$4,IF(U101=25,'Etapa 2 - Análisis'!$AW$4,IF(U101=26,'Etapa 2 - Análisis'!$Y$13,IF(U101=27,'Etapa 2 - Análisis'!$Z$13,IF(U101=28,'Etapa 2 - Análisis'!$AA$13,IF(U101=29,'Etapa 2 - Análisis'!$AB$13,IF(U101=30,'Etapa 2 - Análisis'!$AC$13,IF(U101=31,'Etapa 2 - Análisis'!$AD$13,IF(U101=32,'Etapa 2 - Análisis'!$AE$13,IF(U101=33,'Etapa 2 - Análisis'!$AF$13,IF(U101=34,'Etapa 2 - Análisis'!$AG$13,IF(U101=35,'Etapa 2 - Análisis'!$AH$13,IF(U101=36,'Etapa 2 - Análisis'!$AI$13,IF(U101=37,'Etapa 2 - Análisis'!$AJ$13,IF(U101=38,'Etapa 2 - Análisis'!$AK$13,IF(U101=39,'Etapa 2 - Análisis'!$AL$13,IF(U101=40,'Etapa 2 - Análisis'!$AM$13,IF(U101=41,'Etapa 2 - Análisis'!$Y$8,IF(U101=42,'Etapa 2 - Análisis'!$Z$8,IF(U101=43,'Etapa 2 - Análisis'!$AA$8,IF(U101=44,'Etapa 2 - Análisis'!$AB$8,IF(U101=45,'Etapa 2 - Análisis'!$AC$8,IF(U101=46,'Etapa 2 - Análisis'!$AD$8,IF(U101=47,'Etapa 2 - Análisis'!$AE$8,IF(U101=48,'Etapa 2 - Análisis'!$AF$8,IF(U101=49,'Etapa 2 - Análisis'!$AG$8,IF(U101="","NO APLICA","Sin Zona"))))))))))))))))))))))))))))))))))))))))))))))))))</f>
        <v>ZONA DE RIESGO ALTA</v>
      </c>
      <c r="W101" s="80" t="s">
        <v>615</v>
      </c>
      <c r="X101" s="182" t="s">
        <v>450</v>
      </c>
      <c r="Y101" s="183"/>
      <c r="Z101" s="80" t="s">
        <v>616</v>
      </c>
      <c r="AA101" s="177" t="s">
        <v>1093</v>
      </c>
    </row>
    <row r="102" spans="1:27" x14ac:dyDescent="0.25">
      <c r="A102" s="166"/>
      <c r="B102" s="178"/>
      <c r="C102" s="168"/>
      <c r="D102" s="80"/>
      <c r="E102" s="180"/>
      <c r="F102" s="168"/>
      <c r="G102" s="35"/>
      <c r="H102" s="168"/>
      <c r="I102" s="35"/>
      <c r="J102" s="35"/>
      <c r="K102" s="173"/>
      <c r="L102" s="168"/>
      <c r="M102" s="65"/>
      <c r="N102" s="66" t="s">
        <v>218</v>
      </c>
      <c r="O102" s="35" t="str">
        <f t="shared" ref="O102:P105" si="14">IF($C$33="Oportunidad","NO APLICA","")</f>
        <v/>
      </c>
      <c r="P102" s="35" t="str">
        <f t="shared" si="14"/>
        <v/>
      </c>
      <c r="Q102" s="168"/>
      <c r="R102" s="35"/>
      <c r="S102" s="168"/>
      <c r="T102" s="35"/>
      <c r="U102" s="35"/>
      <c r="V102" s="173"/>
      <c r="W102" s="80"/>
      <c r="X102" s="80"/>
      <c r="Y102" s="80"/>
      <c r="Z102" s="80"/>
      <c r="AA102" s="178"/>
    </row>
    <row r="103" spans="1:27" x14ac:dyDescent="0.25">
      <c r="A103" s="166"/>
      <c r="B103" s="178"/>
      <c r="C103" s="168"/>
      <c r="D103" s="80"/>
      <c r="E103" s="180"/>
      <c r="F103" s="168"/>
      <c r="G103" s="35"/>
      <c r="H103" s="168"/>
      <c r="I103" s="35"/>
      <c r="J103" s="35"/>
      <c r="K103" s="173"/>
      <c r="L103" s="168"/>
      <c r="M103" s="65"/>
      <c r="N103" s="66" t="s">
        <v>218</v>
      </c>
      <c r="O103" s="35" t="str">
        <f t="shared" si="14"/>
        <v/>
      </c>
      <c r="P103" s="35" t="str">
        <f t="shared" si="14"/>
        <v/>
      </c>
      <c r="Q103" s="168"/>
      <c r="R103" s="35"/>
      <c r="S103" s="168"/>
      <c r="T103" s="35"/>
      <c r="U103" s="35"/>
      <c r="V103" s="173"/>
      <c r="W103" s="80"/>
      <c r="X103" s="80"/>
      <c r="Y103" s="80"/>
      <c r="Z103" s="80"/>
      <c r="AA103" s="178"/>
    </row>
    <row r="104" spans="1:27" x14ac:dyDescent="0.25">
      <c r="A104" s="166"/>
      <c r="B104" s="178"/>
      <c r="C104" s="168"/>
      <c r="D104" s="80"/>
      <c r="E104" s="180"/>
      <c r="F104" s="168"/>
      <c r="G104" s="35"/>
      <c r="H104" s="168"/>
      <c r="I104" s="35"/>
      <c r="J104" s="35"/>
      <c r="K104" s="173"/>
      <c r="L104" s="168"/>
      <c r="M104" s="65"/>
      <c r="N104" s="66" t="s">
        <v>218</v>
      </c>
      <c r="O104" s="35" t="str">
        <f t="shared" si="14"/>
        <v/>
      </c>
      <c r="P104" s="35" t="str">
        <f t="shared" si="14"/>
        <v/>
      </c>
      <c r="Q104" s="168"/>
      <c r="R104" s="35"/>
      <c r="S104" s="168"/>
      <c r="T104" s="35"/>
      <c r="U104" s="35"/>
      <c r="V104" s="173"/>
      <c r="W104" s="80"/>
      <c r="X104" s="80"/>
      <c r="Y104" s="80"/>
      <c r="Z104" s="80"/>
      <c r="AA104" s="178"/>
    </row>
    <row r="105" spans="1:27" x14ac:dyDescent="0.25">
      <c r="A105" s="166"/>
      <c r="B105" s="179"/>
      <c r="C105" s="169"/>
      <c r="D105" s="80"/>
      <c r="E105" s="180"/>
      <c r="F105" s="169"/>
      <c r="G105" s="35"/>
      <c r="H105" s="169"/>
      <c r="I105" s="35"/>
      <c r="J105" s="35"/>
      <c r="K105" s="173"/>
      <c r="L105" s="169"/>
      <c r="M105" s="65"/>
      <c r="N105" s="66" t="s">
        <v>218</v>
      </c>
      <c r="O105" s="35" t="str">
        <f t="shared" si="14"/>
        <v/>
      </c>
      <c r="P105" s="35" t="str">
        <f t="shared" si="14"/>
        <v/>
      </c>
      <c r="Q105" s="169"/>
      <c r="R105" s="35"/>
      <c r="S105" s="169"/>
      <c r="T105" s="35"/>
      <c r="U105" s="35"/>
      <c r="V105" s="173"/>
      <c r="W105" s="80"/>
      <c r="X105" s="80"/>
      <c r="Y105" s="80"/>
      <c r="Z105" s="80"/>
      <c r="AA105" s="179"/>
    </row>
    <row r="106" spans="1:27" ht="81" customHeight="1" x14ac:dyDescent="0.25">
      <c r="A106" s="166">
        <v>18</v>
      </c>
      <c r="B106" s="177" t="s">
        <v>633</v>
      </c>
      <c r="C106" s="167" t="s">
        <v>329</v>
      </c>
      <c r="D106" s="80" t="s">
        <v>617</v>
      </c>
      <c r="E106" s="180" t="s">
        <v>618</v>
      </c>
      <c r="F106" s="167" t="s">
        <v>209</v>
      </c>
      <c r="G106" s="35">
        <f>IF(F106="1 - Rara vez",1,IF(F106="2 - Improbable",2,IF(F106="3 - Posible",3,IF(F106="4 - Probable",4,IF(F106="5 - Casi seguro",5,IF(F106="1 - Baja",6,IF(F106="2 - Media",7,IF(F106="3 - Alta",8,IF(F106="Seleccione",0)))))))))</f>
        <v>5</v>
      </c>
      <c r="H106" s="167" t="s">
        <v>213</v>
      </c>
      <c r="I106" s="35">
        <f>IF(H106="1 -Insignificante",1,IF(H106="2 -Menor",2,IF(H106="3 -Moderado",3,IF(H106="5 -Moderado",6,IF(H106="4 -Mayor",4,IF(H106="10 -Mayor",7,IF(H106="5 -Catastrófico",5,IF(H106="20 -Catastrófico",8,IF(H106="1 - Mínimo/Leve",9,IF(H106="2 - Importante",10,IF(H106="3 - Fuerte",11,IF(H106="Seleccione",0))))))))))))</f>
        <v>4</v>
      </c>
      <c r="J106" s="35">
        <f>IF(AND(G106=1,I106=1),1,IF(AND(G106=1,I106=2),2,IF(AND(G106=1,I106=3),3,IF(AND(G106=1,I106=4),4,IF(AND(G106=1,I106=5),5,IF(AND(G106=2,I106=1),6,IF(AND(G106=2,I106=2),7,IF(AND(G106=2,I106=3),8,IF(AND(G106=2,I106=4),9,IF(AND(G106=2,I106=5),10,IF(AND(G106=3,I106=1),11,IF(AND(G106=3,I106=2),12,IF(AND(G106=3,I106=3),13,IF(AND(G106=3,I106=4),14,IF(AND(G106=3,I106=5),15,IF(AND(G106=4,I106=1),16,IF(AND(G106=4,I106=2),17,IF(AND(G106=4,I106=3),18,IF(AND(G106=4,I106=4),19,IF(AND(G106=4,I106=5),20,IF(AND(G106=5,I106=1),21,IF(AND(G106=5,I106=2),22,IF(AND(G106=5,I106=3),23,IF(AND(G106=5,I106=4),24,IF(AND(G106=5,I106=5),25,IF(AND(G106=1,I106=6),26,IF(AND(G106=1,I106=7),27,IF(AND(G106=1,I106=8),28,IF(AND(G106=2,I106=6),29,IF(AND(G106=2,I106=7),30,IF(AND(G106=2,I106=8),31,IF(AND(G106=3,I106=6),32,IF(AND(G106=3,I106=7),33,IF(AND(G106=3,I106=8),34,IF(AND(G106=4,I106=6),35,IF(AND(G106=4,I106=7),36,IF(AND(G106=4,I106=8),37,IF(AND(G106=5,I106=6),38,IF(AND(G106=5,I106=7),39,IF(AND(G106=5,I106=8),40,IF(AND(G106=6,I106=9),41,IF(AND(G106=6,I106=10),42,IF(AND(G106=6,I106=11),43,IF(AND(G106=7,I106=9),44,IF(AND(G106=7,I106=10),45,IF(AND(G106=7,I106=11),46,IF(AND(G106=8,I106=9),47,IF(AND(G106=8,I106=10),48,IF(AND(G106=8,I106=11),49,"Seleccione")))))))))))))))))))))))))))))))))))))))))))))))))</f>
        <v>24</v>
      </c>
      <c r="K106" s="173" t="str">
        <f>IF(J106=1,'Etapa 2 - Análisis'!$Y$4,IF(J106=2,'Etapa 2 - Análisis'!$Z$4,IF(J106=6,'Etapa 2 - Análisis'!$AD$4,IF(J106=7,'Etapa 2 - Análisis'!$AE$4,IF(J106=11,'Etapa 2 - Análisis'!$AI$4,IF(J106=3,'Etapa 2 - Análisis'!$AA$4,IF(J106=8,'Etapa 2 - Análisis'!$AF$4,IF(J106=12,'Etapa 2 - Análisis'!$AJ$4,IF(J106=16,'Etapa 2 - Análisis'!$AN$4,IF(J106=4,'Etapa 2 - Análisis'!$AB$4,IF(J106=5,'Etapa 2 - Análisis'!$AC$4,IF(J106=9,'Etapa 2 - Análisis'!$AG$4,IF(J106=13,'Etapa 2 - Análisis'!$AK$4,IF(J106=17,'Etapa 2 - Análisis'!$AO$4,IF(J106=18,'Etapa 2 - Análisis'!$AP$4,IF(J106=21,'Etapa 2 - Análisis'!$AS$4,IF(J106=22,'Etapa 2 - Análisis'!$AT$4,IF(J106=10,'Etapa 2 - Análisis'!$AH$4,IF(J106=14,'Etapa 2 - Análisis'!$AL$4,IF(J106=15,'Etapa 2 - Análisis'!$AM$4,IF(J106=19,'Etapa 2 - Análisis'!$AQ$4,IF(J106=20,'Etapa 2 - Análisis'!$AR$4,IF(J106=23,'Etapa 2 - Análisis'!$AU$4,IF(J106=24,'Etapa 2 - Análisis'!$AV$4,IF(J106=25,'Etapa 2 - Análisis'!$AW$4,IF(J106=26,'Etapa 2 - Análisis'!$Y$13,IF(J106=27,'Etapa 2 - Análisis'!$Z$13,IF(J106=28,'Etapa 2 - Análisis'!$AA$13,IF(J106=29,'Etapa 2 - Análisis'!$AB$13,IF(J106=30,'Etapa 2 - Análisis'!$AC$13,IF(J106=31,'Etapa 2 - Análisis'!$AD$13,IF(J106=32,'Etapa 2 - Análisis'!$AE$13,IF(J106=33,'Etapa 2 - Análisis'!$AF$13,IF(J106=34,'Etapa 2 - Análisis'!$AG$13,IF(J106=35,'Etapa 2 - Análisis'!$AH$13,IF(J106=36,'Etapa 2 - Análisis'!$AI$13,IF(J106=37,'Etapa 2 - Análisis'!$AJ$13,IF(J106=38,'Etapa 2 - Análisis'!$AK$13,IF(J106=39,'Etapa 2 - Análisis'!$AL$13,IF(J106=40,'Etapa 2 - Análisis'!$AM$13,IF(J106=41,'Etapa 2 - Análisis'!$Y$8,IF(J106=42,'Etapa 2 - Análisis'!$Z$8,IF(J106=43,'Etapa 2 - Análisis'!$AA$8,IF(J106=44,'Etapa 2 - Análisis'!$AB$8,IF(J106=45,'Etapa 2 - Análisis'!$AC$8,IF(J106=46,'Etapa 2 - Análisis'!$AD$8,IF(J106=47,'Etapa 2 - Análisis'!$AE$8,IF(J106=48,'Etapa 2 - Análisis'!$AF$8,IF(J106=49,'Etapa 2 - Análisis'!$AG$8,"Sin Zona")))))))))))))))))))))))))))))))))))))))))))))))))</f>
        <v>ZONA DE RIESGO EXTREMA</v>
      </c>
      <c r="L106" s="167" t="s">
        <v>321</v>
      </c>
      <c r="M106" s="65" t="s">
        <v>619</v>
      </c>
      <c r="N106" s="66" t="s">
        <v>225</v>
      </c>
      <c r="O106" s="35" t="str">
        <f>IF($C$33="Oportunidad","NO APLICA","")</f>
        <v/>
      </c>
      <c r="P106" s="35" t="s">
        <v>395</v>
      </c>
      <c r="Q106" s="167" t="s">
        <v>205</v>
      </c>
      <c r="R106" s="35">
        <f>IF(Q106="1 - Rara vez",1,IF(Q106="2 - Improbable",2,IF(Q106="3 - Posible",3,IF(Q106="4 - Probable",4,IF(Q106="5 - Casi seguro",5,IF(Q106="1 - Baja",6,IF(Q106="2 - Media",7,IF(Q106="3 - Alta",8,IF(Q106="NO APLICA","",IF(Q106="Seleccione",0))))))))))</f>
        <v>4</v>
      </c>
      <c r="S106" s="167" t="s">
        <v>212</v>
      </c>
      <c r="T106" s="35">
        <f>IF(S106="1 -Insignificante",1,IF(S106="2 -Menor",2,IF(S106="3 -Moderado",3,IF(S106="4 -Mayor",4,IF(S106="10 -Mayor",7,IF(S106="5 -Catastrófico",5,IF(S106="5 -Moderado",6,IF(S106="20 -Catastrófico",8,IF(S106="1 - Mínimo/Leve",9,IF(S106="2 - Importante",10,IF(S106="3 - Fuerte",11,IF(S106="NO APLICA","",IF(S106="Seleccione",0)))))))))))))</f>
        <v>3</v>
      </c>
      <c r="U106" s="35">
        <f>IF(AND(R106=1,T106=1),1,IF(AND(R106=1,T106=2),2,IF(AND(R106=1,T106=3),3,IF(AND(R106=1,T106=4),4,IF(AND(R106=1,T106=5),5,IF(AND(R106=2,T106=1),6,IF(AND(R106=2,T106=2),7,IF(AND(R106=2,T106=3),8,IF(AND(R106=2,T106=4),9,IF(AND(R106=2,T106=5),10,IF(AND(R106=3,T106=1),11,IF(AND(R106=3,T106=2),12,IF(AND(R106=3,T106=3),13,IF(AND(R106=3,T106=4),14,IF(AND(R106=3,T106=5),15,IF(AND(R106=4,T106=1),16,IF(AND(R106=4,T106=2),17,IF(AND(R106=4,T106=3),18,IF(AND(R106=4,T106=4),19,IF(AND(R106=4,T106=5),20,IF(AND(R106=5,T106=1),21,IF(AND(R106=5,T106=2),22,IF(AND(R106=5,T106=3),23,IF(AND(R106=5,T106=4),24,IF(AND(R106=5,T106=5),25,IF(AND(R106=1,T106=6),26,IF(AND(R106=1,T106=7),27,IF(AND(R106=1,T106=8),28,IF(AND(R106=2,T106=6),29,IF(AND(R106=2,T106=7),30,IF(AND(R106=2,T106=8),31,IF(AND(R106=3,T106=6),32,IF(AND(R106=3,T106=7),33,IF(AND(R106=3,T106=8),34,IF(AND(R106=4,T106=6),35,IF(AND(R106=4,T106=7),36,IF(AND(R106=4,T106=8),37,IF(AND(R106=5,T106=6),38,IF(AND(R106=5,T106=7),39,IF(AND(R106=5,T106=8),40,IF(AND(R106=6,T106=9),41,IF(AND(R106=6,T106=10),42,IF(AND(R106=6,T106=11),43,IF(AND(R106=7,T106=9),44,IF(AND(R106=7,T106=10),45,IF(AND(R106=7,T106=11),46,IF(AND(R106=8,T106=9),47,IF(AND(R106=8,T106=10),48,IF(AND(R106=8,T106=11),49,IF(AND(R106="",T106=""),"","Seleccione"))))))))))))))))))))))))))))))))))))))))))))))))))</f>
        <v>18</v>
      </c>
      <c r="V106" s="173" t="str">
        <f>IF(U106=1,'Etapa 2 - Análisis'!$Y$4,IF(U106=2,'Etapa 2 - Análisis'!$Z$4,IF(U106=6,'Etapa 2 - Análisis'!$AD$4,IF(U106=7,'Etapa 2 - Análisis'!$AE$4,IF(U106=11,'Etapa 2 - Análisis'!$AI$4,IF(U106=3,'Etapa 2 - Análisis'!$AA$4,IF(U106=8,'Etapa 2 - Análisis'!$AF$4,IF(U106=12,'Etapa 2 - Análisis'!$AJ$4,IF(U106=16,'Etapa 2 - Análisis'!$AN$4,IF(U106=4,'Etapa 2 - Análisis'!$AB$4,IF(U106=5,'Etapa 2 - Análisis'!$AC$4,IF(U106=9,'Etapa 2 - Análisis'!$AF$4,IF(U106=13,'Etapa 2 - Análisis'!$AK$4,IF(U106=17,'Etapa 2 - Análisis'!$AO$4,IF(U106=18,'Etapa 2 - Análisis'!$AP$4,IF(U106=21,'Etapa 2 - Análisis'!$AS$4,IF(U106=22,'Etapa 2 - Análisis'!$AT$4,IF(U106=10,'Etapa 2 - Análisis'!$AH$4,IF(U106=14,'Etapa 2 - Análisis'!$AL$4,IF(U106=15,'Etapa 2 - Análisis'!$AM$4,IF(U106=19,'Etapa 2 - Análisis'!$AQ$4,IF(U106=20,'Etapa 2 - Análisis'!$AR$4,IF(U106=23,'Etapa 2 - Análisis'!$AU$4,IF(U106=24,'Etapa 2 - Análisis'!$AV$4,IF(U106=25,'Etapa 2 - Análisis'!$AW$4,IF(U106=26,'Etapa 2 - Análisis'!$Y$13,IF(U106=27,'Etapa 2 - Análisis'!$Z$13,IF(U106=28,'Etapa 2 - Análisis'!$AA$13,IF(U106=29,'Etapa 2 - Análisis'!$AB$13,IF(U106=30,'Etapa 2 - Análisis'!$AC$13,IF(U106=31,'Etapa 2 - Análisis'!$AD$13,IF(U106=32,'Etapa 2 - Análisis'!$AE$13,IF(U106=33,'Etapa 2 - Análisis'!$AF$13,IF(U106=34,'Etapa 2 - Análisis'!$AG$13,IF(U106=35,'Etapa 2 - Análisis'!$AH$13,IF(U106=36,'Etapa 2 - Análisis'!$AI$13,IF(U106=37,'Etapa 2 - Análisis'!$AJ$13,IF(U106=38,'Etapa 2 - Análisis'!$AK$13,IF(U106=39,'Etapa 2 - Análisis'!$AL$13,IF(U106=40,'Etapa 2 - Análisis'!$AM$13,IF(U106=41,'Etapa 2 - Análisis'!$Y$8,IF(U106=42,'Etapa 2 - Análisis'!$Z$8,IF(U106=43,'Etapa 2 - Análisis'!$AA$8,IF(U106=44,'Etapa 2 - Análisis'!$AB$8,IF(U106=45,'Etapa 2 - Análisis'!$AC$8,IF(U106=46,'Etapa 2 - Análisis'!$AD$8,IF(U106=47,'Etapa 2 - Análisis'!$AE$8,IF(U106=48,'Etapa 2 - Análisis'!$AF$8,IF(U106=49,'Etapa 2 - Análisis'!$AG$8,IF(U106="","NO APLICA","Sin Zona"))))))))))))))))))))))))))))))))))))))))))))))))))</f>
        <v>ZONA DE RIESGO ALTA</v>
      </c>
      <c r="W106" s="80" t="s">
        <v>620</v>
      </c>
      <c r="X106" s="80" t="s">
        <v>621</v>
      </c>
      <c r="Y106" s="140" t="s">
        <v>505</v>
      </c>
      <c r="Z106" s="80" t="s">
        <v>622</v>
      </c>
      <c r="AA106" s="177" t="s">
        <v>623</v>
      </c>
    </row>
    <row r="107" spans="1:27" x14ac:dyDescent="0.25">
      <c r="A107" s="166"/>
      <c r="B107" s="178"/>
      <c r="C107" s="168"/>
      <c r="D107" s="80"/>
      <c r="E107" s="180"/>
      <c r="F107" s="168"/>
      <c r="G107" s="35"/>
      <c r="H107" s="168"/>
      <c r="I107" s="35"/>
      <c r="J107" s="35"/>
      <c r="K107" s="173"/>
      <c r="L107" s="168"/>
      <c r="M107" s="65"/>
      <c r="N107" s="66" t="s">
        <v>218</v>
      </c>
      <c r="O107" s="35" t="str">
        <f t="shared" ref="O107:P110" si="15">IF($C$33="Oportunidad","NO APLICA","")</f>
        <v/>
      </c>
      <c r="P107" s="35" t="str">
        <f t="shared" si="15"/>
        <v/>
      </c>
      <c r="Q107" s="168"/>
      <c r="R107" s="35"/>
      <c r="S107" s="168"/>
      <c r="T107" s="35"/>
      <c r="U107" s="35"/>
      <c r="V107" s="173"/>
      <c r="W107" s="80"/>
      <c r="X107" s="80"/>
      <c r="Y107" s="80"/>
      <c r="Z107" s="80"/>
      <c r="AA107" s="178"/>
    </row>
    <row r="108" spans="1:27" x14ac:dyDescent="0.25">
      <c r="A108" s="166"/>
      <c r="B108" s="178"/>
      <c r="C108" s="168"/>
      <c r="D108" s="80"/>
      <c r="E108" s="180"/>
      <c r="F108" s="168"/>
      <c r="G108" s="35"/>
      <c r="H108" s="168"/>
      <c r="I108" s="35"/>
      <c r="J108" s="35"/>
      <c r="K108" s="173"/>
      <c r="L108" s="168"/>
      <c r="M108" s="65"/>
      <c r="N108" s="66" t="s">
        <v>218</v>
      </c>
      <c r="O108" s="35" t="str">
        <f t="shared" si="15"/>
        <v/>
      </c>
      <c r="P108" s="35" t="str">
        <f t="shared" si="15"/>
        <v/>
      </c>
      <c r="Q108" s="168"/>
      <c r="R108" s="35"/>
      <c r="S108" s="168"/>
      <c r="T108" s="35"/>
      <c r="U108" s="35"/>
      <c r="V108" s="173"/>
      <c r="W108" s="80"/>
      <c r="X108" s="80"/>
      <c r="Y108" s="80"/>
      <c r="Z108" s="80"/>
      <c r="AA108" s="178"/>
    </row>
    <row r="109" spans="1:27" x14ac:dyDescent="0.25">
      <c r="A109" s="166"/>
      <c r="B109" s="178"/>
      <c r="C109" s="168"/>
      <c r="D109" s="80"/>
      <c r="E109" s="180"/>
      <c r="F109" s="168"/>
      <c r="G109" s="35"/>
      <c r="H109" s="168"/>
      <c r="I109" s="35"/>
      <c r="J109" s="35"/>
      <c r="K109" s="173"/>
      <c r="L109" s="168"/>
      <c r="M109" s="65"/>
      <c r="N109" s="66" t="s">
        <v>218</v>
      </c>
      <c r="O109" s="35" t="str">
        <f t="shared" si="15"/>
        <v/>
      </c>
      <c r="P109" s="35" t="str">
        <f t="shared" si="15"/>
        <v/>
      </c>
      <c r="Q109" s="168"/>
      <c r="R109" s="35"/>
      <c r="S109" s="168"/>
      <c r="T109" s="35"/>
      <c r="U109" s="35"/>
      <c r="V109" s="173"/>
      <c r="W109" s="80"/>
      <c r="X109" s="80"/>
      <c r="Y109" s="80"/>
      <c r="Z109" s="80"/>
      <c r="AA109" s="178"/>
    </row>
    <row r="110" spans="1:27" x14ac:dyDescent="0.25">
      <c r="A110" s="166"/>
      <c r="B110" s="179"/>
      <c r="C110" s="169"/>
      <c r="D110" s="80"/>
      <c r="E110" s="180"/>
      <c r="F110" s="169"/>
      <c r="G110" s="35"/>
      <c r="H110" s="169"/>
      <c r="I110" s="35"/>
      <c r="J110" s="35"/>
      <c r="K110" s="173"/>
      <c r="L110" s="169"/>
      <c r="M110" s="65"/>
      <c r="N110" s="66" t="s">
        <v>218</v>
      </c>
      <c r="O110" s="35" t="str">
        <f t="shared" si="15"/>
        <v/>
      </c>
      <c r="P110" s="35" t="str">
        <f t="shared" si="15"/>
        <v/>
      </c>
      <c r="Q110" s="169"/>
      <c r="R110" s="35"/>
      <c r="S110" s="169"/>
      <c r="T110" s="35"/>
      <c r="U110" s="35"/>
      <c r="V110" s="173"/>
      <c r="W110" s="80"/>
      <c r="X110" s="80"/>
      <c r="Y110" s="80"/>
      <c r="Z110" s="80"/>
      <c r="AA110" s="179"/>
    </row>
    <row r="111" spans="1:27" ht="84" customHeight="1" x14ac:dyDescent="0.25">
      <c r="A111" s="166">
        <v>19</v>
      </c>
      <c r="B111" s="177" t="s">
        <v>634</v>
      </c>
      <c r="C111" s="167" t="s">
        <v>329</v>
      </c>
      <c r="D111" s="80" t="s">
        <v>624</v>
      </c>
      <c r="E111" s="180" t="s">
        <v>625</v>
      </c>
      <c r="F111" s="167" t="s">
        <v>209</v>
      </c>
      <c r="G111" s="35">
        <f>IF(F111="1 - Rara vez",1,IF(F111="2 - Improbable",2,IF(F111="3 - Posible",3,IF(F111="4 - Probable",4,IF(F111="5 - Casi seguro",5,IF(F111="1 - Baja",6,IF(F111="2 - Media",7,IF(F111="3 - Alta",8,IF(F111="Seleccione",0)))))))))</f>
        <v>5</v>
      </c>
      <c r="H111" s="167" t="s">
        <v>212</v>
      </c>
      <c r="I111" s="35">
        <f>IF(H111="1 -Insignificante",1,IF(H111="2 -Menor",2,IF(H111="3 -Moderado",3,IF(H111="5 -Moderado",6,IF(H111="4 -Mayor",4,IF(H111="10 -Mayor",7,IF(H111="5 -Catastrófico",5,IF(H111="20 -Catastrófico",8,IF(H111="1 - Mínimo/Leve",9,IF(H111="2 - Importante",10,IF(H111="3 - Fuerte",11,IF(H111="Seleccione",0))))))))))))</f>
        <v>3</v>
      </c>
      <c r="J111" s="35">
        <f>IF(AND(G111=1,I111=1),1,IF(AND(G111=1,I111=2),2,IF(AND(G111=1,I111=3),3,IF(AND(G111=1,I111=4),4,IF(AND(G111=1,I111=5),5,IF(AND(G111=2,I111=1),6,IF(AND(G111=2,I111=2),7,IF(AND(G111=2,I111=3),8,IF(AND(G111=2,I111=4),9,IF(AND(G111=2,I111=5),10,IF(AND(G111=3,I111=1),11,IF(AND(G111=3,I111=2),12,IF(AND(G111=3,I111=3),13,IF(AND(G111=3,I111=4),14,IF(AND(G111=3,I111=5),15,IF(AND(G111=4,I111=1),16,IF(AND(G111=4,I111=2),17,IF(AND(G111=4,I111=3),18,IF(AND(G111=4,I111=4),19,IF(AND(G111=4,I111=5),20,IF(AND(G111=5,I111=1),21,IF(AND(G111=5,I111=2),22,IF(AND(G111=5,I111=3),23,IF(AND(G111=5,I111=4),24,IF(AND(G111=5,I111=5),25,IF(AND(G111=1,I111=6),26,IF(AND(G111=1,I111=7),27,IF(AND(G111=1,I111=8),28,IF(AND(G111=2,I111=6),29,IF(AND(G111=2,I111=7),30,IF(AND(G111=2,I111=8),31,IF(AND(G111=3,I111=6),32,IF(AND(G111=3,I111=7),33,IF(AND(G111=3,I111=8),34,IF(AND(G111=4,I111=6),35,IF(AND(G111=4,I111=7),36,IF(AND(G111=4,I111=8),37,IF(AND(G111=5,I111=6),38,IF(AND(G111=5,I111=7),39,IF(AND(G111=5,I111=8),40,IF(AND(G111=6,I111=9),41,IF(AND(G111=6,I111=10),42,IF(AND(G111=6,I111=11),43,IF(AND(G111=7,I111=9),44,IF(AND(G111=7,I111=10),45,IF(AND(G111=7,I111=11),46,IF(AND(G111=8,I111=9),47,IF(AND(G111=8,I111=10),48,IF(AND(G111=8,I111=11),49,"Seleccione")))))))))))))))))))))))))))))))))))))))))))))))))</f>
        <v>23</v>
      </c>
      <c r="K111" s="173" t="str">
        <f>IF(J111=1,'Etapa 2 - Análisis'!$Y$4,IF(J111=2,'Etapa 2 - Análisis'!$Z$4,IF(J111=6,'Etapa 2 - Análisis'!$AD$4,IF(J111=7,'Etapa 2 - Análisis'!$AE$4,IF(J111=11,'Etapa 2 - Análisis'!$AI$4,IF(J111=3,'Etapa 2 - Análisis'!$AA$4,IF(J111=8,'Etapa 2 - Análisis'!$AF$4,IF(J111=12,'Etapa 2 - Análisis'!$AJ$4,IF(J111=16,'Etapa 2 - Análisis'!$AN$4,IF(J111=4,'Etapa 2 - Análisis'!$AB$4,IF(J111=5,'Etapa 2 - Análisis'!$AC$4,IF(J111=9,'Etapa 2 - Análisis'!$AG$4,IF(J111=13,'Etapa 2 - Análisis'!$AK$4,IF(J111=17,'Etapa 2 - Análisis'!$AO$4,IF(J111=18,'Etapa 2 - Análisis'!$AP$4,IF(J111=21,'Etapa 2 - Análisis'!$AS$4,IF(J111=22,'Etapa 2 - Análisis'!$AT$4,IF(J111=10,'Etapa 2 - Análisis'!$AH$4,IF(J111=14,'Etapa 2 - Análisis'!$AL$4,IF(J111=15,'Etapa 2 - Análisis'!$AM$4,IF(J111=19,'Etapa 2 - Análisis'!$AQ$4,IF(J111=20,'Etapa 2 - Análisis'!$AR$4,IF(J111=23,'Etapa 2 - Análisis'!$AU$4,IF(J111=24,'Etapa 2 - Análisis'!$AV$4,IF(J111=25,'Etapa 2 - Análisis'!$AW$4,IF(J111=26,'Etapa 2 - Análisis'!$Y$13,IF(J111=27,'Etapa 2 - Análisis'!$Z$13,IF(J111=28,'Etapa 2 - Análisis'!$AA$13,IF(J111=29,'Etapa 2 - Análisis'!$AB$13,IF(J111=30,'Etapa 2 - Análisis'!$AC$13,IF(J111=31,'Etapa 2 - Análisis'!$AD$13,IF(J111=32,'Etapa 2 - Análisis'!$AE$13,IF(J111=33,'Etapa 2 - Análisis'!$AF$13,IF(J111=34,'Etapa 2 - Análisis'!$AG$13,IF(J111=35,'Etapa 2 - Análisis'!$AH$13,IF(J111=36,'Etapa 2 - Análisis'!$AI$13,IF(J111=37,'Etapa 2 - Análisis'!$AJ$13,IF(J111=38,'Etapa 2 - Análisis'!$AK$13,IF(J111=39,'Etapa 2 - Análisis'!$AL$13,IF(J111=40,'Etapa 2 - Análisis'!$AM$13,IF(J111=41,'Etapa 2 - Análisis'!$Y$8,IF(J111=42,'Etapa 2 - Análisis'!$Z$8,IF(J111=43,'Etapa 2 - Análisis'!$AA$8,IF(J111=44,'Etapa 2 - Análisis'!$AB$8,IF(J111=45,'Etapa 2 - Análisis'!$AC$8,IF(J111=46,'Etapa 2 - Análisis'!$AD$8,IF(J111=47,'Etapa 2 - Análisis'!$AE$8,IF(J111=48,'Etapa 2 - Análisis'!$AF$8,IF(J111=49,'Etapa 2 - Análisis'!$AG$8,"Sin Zona")))))))))))))))))))))))))))))))))))))))))))))))))</f>
        <v>ZONA DE RIESGO EXTREMA</v>
      </c>
      <c r="L111" s="167" t="s">
        <v>320</v>
      </c>
      <c r="M111" s="65" t="s">
        <v>626</v>
      </c>
      <c r="N111" s="66" t="s">
        <v>226</v>
      </c>
      <c r="O111" s="35" t="str">
        <f>IF($C$33="Oportunidad","NO APLICA","")</f>
        <v/>
      </c>
      <c r="P111" s="35" t="s">
        <v>395</v>
      </c>
      <c r="Q111" s="167" t="s">
        <v>209</v>
      </c>
      <c r="R111" s="35">
        <f>IF(Q111="1 - Rara vez",1,IF(Q111="2 - Improbable",2,IF(Q111="3 - Posible",3,IF(Q111="4 - Probable",4,IF(Q111="5 - Casi seguro",5,IF(Q111="1 - Baja",6,IF(Q111="2 - Media",7,IF(Q111="3 - Alta",8,IF(Q111="NO APLICA","",IF(Q111="Seleccione",0))))))))))</f>
        <v>5</v>
      </c>
      <c r="S111" s="167" t="s">
        <v>210</v>
      </c>
      <c r="T111" s="35">
        <f>IF(S111="1 -Insignificante",1,IF(S111="2 -Menor",2,IF(S111="3 -Moderado",3,IF(S111="4 -Mayor",4,IF(S111="10 -Mayor",7,IF(S111="5 -Catastrófico",5,IF(S111="5 -Moderado",6,IF(S111="20 -Catastrófico",8,IF(S111="1 - Mínimo/Leve",9,IF(S111="2 - Importante",10,IF(S111="3 - Fuerte",11,IF(S111="NO APLICA","",IF(S111="Seleccione",0)))))))))))))</f>
        <v>1</v>
      </c>
      <c r="U111" s="35">
        <f>IF(AND(R111=1,T111=1),1,IF(AND(R111=1,T111=2),2,IF(AND(R111=1,T111=3),3,IF(AND(R111=1,T111=4),4,IF(AND(R111=1,T111=5),5,IF(AND(R111=2,T111=1),6,IF(AND(R111=2,T111=2),7,IF(AND(R111=2,T111=3),8,IF(AND(R111=2,T111=4),9,IF(AND(R111=2,T111=5),10,IF(AND(R111=3,T111=1),11,IF(AND(R111=3,T111=2),12,IF(AND(R111=3,T111=3),13,IF(AND(R111=3,T111=4),14,IF(AND(R111=3,T111=5),15,IF(AND(R111=4,T111=1),16,IF(AND(R111=4,T111=2),17,IF(AND(R111=4,T111=3),18,IF(AND(R111=4,T111=4),19,IF(AND(R111=4,T111=5),20,IF(AND(R111=5,T111=1),21,IF(AND(R111=5,T111=2),22,IF(AND(R111=5,T111=3),23,IF(AND(R111=5,T111=4),24,IF(AND(R111=5,T111=5),25,IF(AND(R111=1,T111=6),26,IF(AND(R111=1,T111=7),27,IF(AND(R111=1,T111=8),28,IF(AND(R111=2,T111=6),29,IF(AND(R111=2,T111=7),30,IF(AND(R111=2,T111=8),31,IF(AND(R111=3,T111=6),32,IF(AND(R111=3,T111=7),33,IF(AND(R111=3,T111=8),34,IF(AND(R111=4,T111=6),35,IF(AND(R111=4,T111=7),36,IF(AND(R111=4,T111=8),37,IF(AND(R111=5,T111=6),38,IF(AND(R111=5,T111=7),39,IF(AND(R111=5,T111=8),40,IF(AND(R111=6,T111=9),41,IF(AND(R111=6,T111=10),42,IF(AND(R111=6,T111=11),43,IF(AND(R111=7,T111=9),44,IF(AND(R111=7,T111=10),45,IF(AND(R111=7,T111=11),46,IF(AND(R111=8,T111=9),47,IF(AND(R111=8,T111=10),48,IF(AND(R111=8,T111=11),49,IF(AND(R111="",T111=""),"","Seleccione"))))))))))))))))))))))))))))))))))))))))))))))))))</f>
        <v>21</v>
      </c>
      <c r="V111" s="173" t="str">
        <f>IF(U111=1,'Etapa 2 - Análisis'!$Y$4,IF(U111=2,'Etapa 2 - Análisis'!$Z$4,IF(U111=6,'Etapa 2 - Análisis'!$AD$4,IF(U111=7,'Etapa 2 - Análisis'!$AE$4,IF(U111=11,'Etapa 2 - Análisis'!$AI$4,IF(U111=3,'Etapa 2 - Análisis'!$AA$4,IF(U111=8,'Etapa 2 - Análisis'!$AF$4,IF(U111=12,'Etapa 2 - Análisis'!$AJ$4,IF(U111=16,'Etapa 2 - Análisis'!$AN$4,IF(U111=4,'Etapa 2 - Análisis'!$AB$4,IF(U111=5,'Etapa 2 - Análisis'!$AC$4,IF(U111=9,'Etapa 2 - Análisis'!$AF$4,IF(U111=13,'Etapa 2 - Análisis'!$AK$4,IF(U111=17,'Etapa 2 - Análisis'!$AO$4,IF(U111=18,'Etapa 2 - Análisis'!$AP$4,IF(U111=21,'Etapa 2 - Análisis'!$AS$4,IF(U111=22,'Etapa 2 - Análisis'!$AT$4,IF(U111=10,'Etapa 2 - Análisis'!$AH$4,IF(U111=14,'Etapa 2 - Análisis'!$AL$4,IF(U111=15,'Etapa 2 - Análisis'!$AM$4,IF(U111=19,'Etapa 2 - Análisis'!$AQ$4,IF(U111=20,'Etapa 2 - Análisis'!$AR$4,IF(U111=23,'Etapa 2 - Análisis'!$AU$4,IF(U111=24,'Etapa 2 - Análisis'!$AV$4,IF(U111=25,'Etapa 2 - Análisis'!$AW$4,IF(U111=26,'Etapa 2 - Análisis'!$Y$13,IF(U111=27,'Etapa 2 - Análisis'!$Z$13,IF(U111=28,'Etapa 2 - Análisis'!$AA$13,IF(U111=29,'Etapa 2 - Análisis'!$AB$13,IF(U111=30,'Etapa 2 - Análisis'!$AC$13,IF(U111=31,'Etapa 2 - Análisis'!$AD$13,IF(U111=32,'Etapa 2 - Análisis'!$AE$13,IF(U111=33,'Etapa 2 - Análisis'!$AF$13,IF(U111=34,'Etapa 2 - Análisis'!$AG$13,IF(U111=35,'Etapa 2 - Análisis'!$AH$13,IF(U111=36,'Etapa 2 - Análisis'!$AI$13,IF(U111=37,'Etapa 2 - Análisis'!$AJ$13,IF(U111=38,'Etapa 2 - Análisis'!$AK$13,IF(U111=39,'Etapa 2 - Análisis'!$AL$13,IF(U111=40,'Etapa 2 - Análisis'!$AM$13,IF(U111=41,'Etapa 2 - Análisis'!$Y$8,IF(U111=42,'Etapa 2 - Análisis'!$Z$8,IF(U111=43,'Etapa 2 - Análisis'!$AA$8,IF(U111=44,'Etapa 2 - Análisis'!$AB$8,IF(U111=45,'Etapa 2 - Análisis'!$AC$8,IF(U111=46,'Etapa 2 - Análisis'!$AD$8,IF(U111=47,'Etapa 2 - Análisis'!$AE$8,IF(U111=48,'Etapa 2 - Análisis'!$AF$8,IF(U111=49,'Etapa 2 - Análisis'!$AG$8,IF(U111="","NO APLICA","Sin Zona"))))))))))))))))))))))))))))))))))))))))))))))))))</f>
        <v>ZONA DE RIESGO ALTA</v>
      </c>
      <c r="W111" s="80" t="s">
        <v>627</v>
      </c>
      <c r="X111" s="80" t="s">
        <v>628</v>
      </c>
      <c r="Y111" s="140" t="s">
        <v>629</v>
      </c>
      <c r="Z111" s="80" t="s">
        <v>630</v>
      </c>
      <c r="AA111" s="177" t="s">
        <v>631</v>
      </c>
    </row>
    <row r="112" spans="1:27" x14ac:dyDescent="0.25">
      <c r="A112" s="166"/>
      <c r="B112" s="178"/>
      <c r="C112" s="168"/>
      <c r="D112" s="80"/>
      <c r="E112" s="180"/>
      <c r="F112" s="168"/>
      <c r="G112" s="35"/>
      <c r="H112" s="168"/>
      <c r="I112" s="35"/>
      <c r="J112" s="35"/>
      <c r="K112" s="173"/>
      <c r="L112" s="168"/>
      <c r="M112" s="65"/>
      <c r="N112" s="66" t="s">
        <v>218</v>
      </c>
      <c r="O112" s="35" t="str">
        <f t="shared" ref="O112:P115" si="16">IF($C$33="Oportunidad","NO APLICA","")</f>
        <v/>
      </c>
      <c r="P112" s="35" t="str">
        <f t="shared" si="16"/>
        <v/>
      </c>
      <c r="Q112" s="168"/>
      <c r="R112" s="35"/>
      <c r="S112" s="168"/>
      <c r="T112" s="35"/>
      <c r="U112" s="35"/>
      <c r="V112" s="173"/>
      <c r="W112" s="80"/>
      <c r="X112" s="80"/>
      <c r="Y112" s="80"/>
      <c r="Z112" s="80"/>
      <c r="AA112" s="178"/>
    </row>
    <row r="113" spans="1:27" x14ac:dyDescent="0.25">
      <c r="A113" s="166"/>
      <c r="B113" s="178"/>
      <c r="C113" s="168"/>
      <c r="D113" s="80"/>
      <c r="E113" s="180"/>
      <c r="F113" s="168"/>
      <c r="G113" s="35"/>
      <c r="H113" s="168"/>
      <c r="I113" s="35"/>
      <c r="J113" s="35"/>
      <c r="K113" s="173"/>
      <c r="L113" s="168"/>
      <c r="M113" s="65"/>
      <c r="N113" s="66" t="s">
        <v>218</v>
      </c>
      <c r="O113" s="35" t="str">
        <f t="shared" si="16"/>
        <v/>
      </c>
      <c r="P113" s="35" t="str">
        <f t="shared" si="16"/>
        <v/>
      </c>
      <c r="Q113" s="168"/>
      <c r="R113" s="35"/>
      <c r="S113" s="168"/>
      <c r="T113" s="35"/>
      <c r="U113" s="35"/>
      <c r="V113" s="173"/>
      <c r="W113" s="80"/>
      <c r="X113" s="80"/>
      <c r="Y113" s="80"/>
      <c r="Z113" s="80"/>
      <c r="AA113" s="178"/>
    </row>
    <row r="114" spans="1:27" x14ac:dyDescent="0.25">
      <c r="A114" s="166"/>
      <c r="B114" s="178"/>
      <c r="C114" s="168"/>
      <c r="D114" s="80"/>
      <c r="E114" s="180"/>
      <c r="F114" s="168"/>
      <c r="G114" s="35"/>
      <c r="H114" s="168"/>
      <c r="I114" s="35"/>
      <c r="J114" s="35"/>
      <c r="K114" s="173"/>
      <c r="L114" s="168"/>
      <c r="M114" s="65"/>
      <c r="N114" s="66" t="s">
        <v>218</v>
      </c>
      <c r="O114" s="35" t="str">
        <f t="shared" si="16"/>
        <v/>
      </c>
      <c r="P114" s="35" t="str">
        <f t="shared" si="16"/>
        <v/>
      </c>
      <c r="Q114" s="168"/>
      <c r="R114" s="35"/>
      <c r="S114" s="168"/>
      <c r="T114" s="35"/>
      <c r="U114" s="35"/>
      <c r="V114" s="173"/>
      <c r="W114" s="80"/>
      <c r="X114" s="80"/>
      <c r="Y114" s="80"/>
      <c r="Z114" s="80"/>
      <c r="AA114" s="178"/>
    </row>
    <row r="115" spans="1:27" x14ac:dyDescent="0.25">
      <c r="A115" s="166"/>
      <c r="B115" s="179"/>
      <c r="C115" s="169"/>
      <c r="D115" s="80"/>
      <c r="E115" s="180"/>
      <c r="F115" s="169"/>
      <c r="G115" s="35"/>
      <c r="H115" s="169"/>
      <c r="I115" s="35"/>
      <c r="J115" s="35"/>
      <c r="K115" s="173"/>
      <c r="L115" s="169"/>
      <c r="M115" s="65"/>
      <c r="N115" s="66" t="s">
        <v>218</v>
      </c>
      <c r="O115" s="35" t="str">
        <f t="shared" si="16"/>
        <v/>
      </c>
      <c r="P115" s="35" t="str">
        <f t="shared" si="16"/>
        <v/>
      </c>
      <c r="Q115" s="169"/>
      <c r="R115" s="35"/>
      <c r="S115" s="169"/>
      <c r="T115" s="35"/>
      <c r="U115" s="35"/>
      <c r="V115" s="173"/>
      <c r="W115" s="80"/>
      <c r="X115" s="80"/>
      <c r="Y115" s="80"/>
      <c r="Z115" s="80"/>
      <c r="AA115" s="179"/>
    </row>
    <row r="116" spans="1:27" ht="61.5" customHeight="1" x14ac:dyDescent="0.25">
      <c r="A116" s="166">
        <v>20</v>
      </c>
      <c r="B116" s="177" t="s">
        <v>439</v>
      </c>
      <c r="C116" s="167" t="s">
        <v>330</v>
      </c>
      <c r="D116" s="80" t="s">
        <v>396</v>
      </c>
      <c r="E116" s="177" t="s">
        <v>398</v>
      </c>
      <c r="F116" s="167" t="s">
        <v>206</v>
      </c>
      <c r="G116" s="35">
        <f>IF(F116="1 - Rara vez",1,IF(F116="2 - Improbable",2,IF(F116="3 - Posible",3,IF(F116="4 - Probable",4,IF(F116="5 - Casi seguro",5,IF(F116="1 - Baja",6,IF(F116="2 - Media",7,IF(F116="3 - Alta",8,IF(F116="Seleccione",0)))))))))</f>
        <v>3</v>
      </c>
      <c r="H116" s="167" t="s">
        <v>213</v>
      </c>
      <c r="I116" s="35">
        <f>IF(H116="1 -Insignificante",1,IF(H116="2 -Menor",2,IF(H116="3 -Moderado",3,IF(H116="5 -Moderado",6,IF(H116="4 -Mayor",4,IF(H116="10 -Mayor",7,IF(H116="5 -Catastrófico",5,IF(H116="20 -Catastrófico",8,IF(H116="1 - Mínimo/Leve",9,IF(H116="2 - Importante",10,IF(H116="3 - Fuerte",11,IF(H116="Seleccione",0))))))))))))</f>
        <v>4</v>
      </c>
      <c r="J116" s="35">
        <f>IF(AND(G116=1,I116=1),1,IF(AND(G116=1,I116=2),2,IF(AND(G116=1,I116=3),3,IF(AND(G116=1,I116=4),4,IF(AND(G116=1,I116=5),5,IF(AND(G116=2,I116=1),6,IF(AND(G116=2,I116=2),7,IF(AND(G116=2,I116=3),8,IF(AND(G116=2,I116=4),9,IF(AND(G116=2,I116=5),10,IF(AND(G116=3,I116=1),11,IF(AND(G116=3,I116=2),12,IF(AND(G116=3,I116=3),13,IF(AND(G116=3,I116=4),14,IF(AND(G116=3,I116=5),15,IF(AND(G116=4,I116=1),16,IF(AND(G116=4,I116=2),17,IF(AND(G116=4,I116=3),18,IF(AND(G116=4,I116=4),19,IF(AND(G116=4,I116=5),20,IF(AND(G116=5,I116=1),21,IF(AND(G116=5,I116=2),22,IF(AND(G116=5,I116=3),23,IF(AND(G116=5,I116=4),24,IF(AND(G116=5,I116=5),25,IF(AND(G116=1,I116=6),26,IF(AND(G116=1,I116=7),27,IF(AND(G116=1,I116=8),28,IF(AND(G116=2,I116=6),29,IF(AND(G116=2,I116=7),30,IF(AND(G116=2,I116=8),31,IF(AND(G116=3,I116=6),32,IF(AND(G116=3,I116=7),33,IF(AND(G116=3,I116=8),34,IF(AND(G116=4,I116=6),35,IF(AND(G116=4,I116=7),36,IF(AND(G116=4,I116=8),37,IF(AND(G116=5,I116=6),38,IF(AND(G116=5,I116=7),39,IF(AND(G116=5,I116=8),40,IF(AND(G116=6,I116=9),41,IF(AND(G116=6,I116=10),42,IF(AND(G116=6,I116=11),43,IF(AND(G116=7,I116=9),44,IF(AND(G116=7,I116=10),45,IF(AND(G116=7,I116=11),46,IF(AND(G116=8,I116=9),47,IF(AND(G116=8,I116=10),48,IF(AND(G116=8,I116=11),49,"Seleccione")))))))))))))))))))))))))))))))))))))))))))))))))</f>
        <v>14</v>
      </c>
      <c r="K116" s="173" t="str">
        <f>IF(J116=1,'Etapa 2 - Análisis'!$Y$4,IF(J116=2,'Etapa 2 - Análisis'!$Z$4,IF(J116=6,'Etapa 2 - Análisis'!$AD$4,IF(J116=7,'Etapa 2 - Análisis'!$AE$4,IF(J116=11,'Etapa 2 - Análisis'!$AI$4,IF(J116=3,'Etapa 2 - Análisis'!$AA$4,IF(J116=8,'Etapa 2 - Análisis'!$AF$4,IF(J116=12,'Etapa 2 - Análisis'!$AJ$4,IF(J116=16,'Etapa 2 - Análisis'!$AN$4,IF(J116=4,'Etapa 2 - Análisis'!$AB$4,IF(J116=5,'Etapa 2 - Análisis'!$AC$4,IF(J116=9,'Etapa 2 - Análisis'!$AG$4,IF(J116=13,'Etapa 2 - Análisis'!$AK$4,IF(J116=17,'Etapa 2 - Análisis'!$AO$4,IF(J116=18,'Etapa 2 - Análisis'!$AP$4,IF(J116=21,'Etapa 2 - Análisis'!$AS$4,IF(J116=22,'Etapa 2 - Análisis'!$AT$4,IF(J116=10,'Etapa 2 - Análisis'!$AH$4,IF(J116=14,'Etapa 2 - Análisis'!$AL$4,IF(J116=15,'Etapa 2 - Análisis'!$AM$4,IF(J116=19,'Etapa 2 - Análisis'!$AQ$4,IF(J116=20,'Etapa 2 - Análisis'!$AR$4,IF(J116=23,'Etapa 2 - Análisis'!$AU$4,IF(J116=24,'Etapa 2 - Análisis'!$AV$4,IF(J116=25,'Etapa 2 - Análisis'!$AW$4,IF(J116=26,'Etapa 2 - Análisis'!$Y$13,IF(J116=27,'Etapa 2 - Análisis'!$Z$13,IF(J116=28,'Etapa 2 - Análisis'!$AA$13,IF(J116=29,'Etapa 2 - Análisis'!$AB$13,IF(J116=30,'Etapa 2 - Análisis'!$AC$13,IF(J116=31,'Etapa 2 - Análisis'!$AD$13,IF(J116=32,'Etapa 2 - Análisis'!$AE$13,IF(J116=33,'Etapa 2 - Análisis'!$AF$13,IF(J116=34,'Etapa 2 - Análisis'!$AG$13,IF(J116=35,'Etapa 2 - Análisis'!$AH$13,IF(J116=36,'Etapa 2 - Análisis'!$AI$13,IF(J116=37,'Etapa 2 - Análisis'!$AJ$13,IF(J116=38,'Etapa 2 - Análisis'!$AK$13,IF(J116=39,'Etapa 2 - Análisis'!$AL$13,IF(J116=40,'Etapa 2 - Análisis'!$AM$13,IF(J116=41,'Etapa 2 - Análisis'!$Y$8,IF(J116=42,'Etapa 2 - Análisis'!$Z$8,IF(J116=43,'Etapa 2 - Análisis'!$AA$8,IF(J116=44,'Etapa 2 - Análisis'!$AB$8,IF(J116=45,'Etapa 2 - Análisis'!$AC$8,IF(J116=46,'Etapa 2 - Análisis'!$AD$8,IF(J116=47,'Etapa 2 - Análisis'!$AE$8,IF(J116=48,'Etapa 2 - Análisis'!$AF$8,IF(J116=49,'Etapa 2 - Análisis'!$AG$8,"Sin Zona")))))))))))))))))))))))))))))))))))))))))))))))))</f>
        <v>ZONA DE RIESGO EXTREMA</v>
      </c>
      <c r="L116" s="167" t="s">
        <v>320</v>
      </c>
      <c r="M116" s="65" t="s">
        <v>399</v>
      </c>
      <c r="N116" s="66" t="s">
        <v>225</v>
      </c>
      <c r="O116" s="35" t="s">
        <v>395</v>
      </c>
      <c r="P116" s="35" t="str">
        <f>IF($C$33="Oportunidad","NO APLICA","")</f>
        <v/>
      </c>
      <c r="Q116" s="167" t="s">
        <v>208</v>
      </c>
      <c r="R116" s="35">
        <f>IF(Q116="1 - Rara vez",1,IF(Q116="2 - Improbable",2,IF(Q116="3 - Posible",3,IF(Q116="4 - Probable",4,IF(Q116="5 - Casi seguro",5,IF(Q116="1 - Baja",6,IF(Q116="2 - Media",7,IF(Q116="3 - Alta",8,IF(Q116="NO APLICA","",IF(Q116="Seleccione",0))))))))))</f>
        <v>1</v>
      </c>
      <c r="S116" s="167" t="s">
        <v>213</v>
      </c>
      <c r="T116" s="35">
        <f>IF(S116="1 -Insignificante",1,IF(S116="2 -Menor",2,IF(S116="3 -Moderado",3,IF(S116="4 -Mayor",4,IF(S116="10 -Mayor",7,IF(S116="5 -Catastrófico",5,IF(S116="5 -Moderado",6,IF(S116="20 -Catastrófico",8,IF(S116="1 - Mínimo/Leve",9,IF(S116="2 - Importante",10,IF(S116="3 - Fuerte",11,IF(S116="NO APLICA","",IF(S116="Seleccione",0)))))))))))))</f>
        <v>4</v>
      </c>
      <c r="U116" s="35">
        <f>IF(AND(R116=1,T116=1),1,IF(AND(R116=1,T116=2),2,IF(AND(R116=1,T116=3),3,IF(AND(R116=1,T116=4),4,IF(AND(R116=1,T116=5),5,IF(AND(R116=2,T116=1),6,IF(AND(R116=2,T116=2),7,IF(AND(R116=2,T116=3),8,IF(AND(R116=2,T116=4),9,IF(AND(R116=2,T116=5),10,IF(AND(R116=3,T116=1),11,IF(AND(R116=3,T116=2),12,IF(AND(R116=3,T116=3),13,IF(AND(R116=3,T116=4),14,IF(AND(R116=3,T116=5),15,IF(AND(R116=4,T116=1),16,IF(AND(R116=4,T116=2),17,IF(AND(R116=4,T116=3),18,IF(AND(R116=4,T116=4),19,IF(AND(R116=4,T116=5),20,IF(AND(R116=5,T116=1),21,IF(AND(R116=5,T116=2),22,IF(AND(R116=5,T116=3),23,IF(AND(R116=5,T116=4),24,IF(AND(R116=5,T116=5),25,IF(AND(R116=1,T116=6),26,IF(AND(R116=1,T116=7),27,IF(AND(R116=1,T116=8),28,IF(AND(R116=2,T116=6),29,IF(AND(R116=2,T116=7),30,IF(AND(R116=2,T116=8),31,IF(AND(R116=3,T116=6),32,IF(AND(R116=3,T116=7),33,IF(AND(R116=3,T116=8),34,IF(AND(R116=4,T116=6),35,IF(AND(R116=4,T116=7),36,IF(AND(R116=4,T116=8),37,IF(AND(R116=5,T116=6),38,IF(AND(R116=5,T116=7),39,IF(AND(R116=5,T116=8),40,IF(AND(R116=6,T116=9),41,IF(AND(R116=6,T116=10),42,IF(AND(R116=6,T116=11),43,IF(AND(R116=7,T116=9),44,IF(AND(R116=7,T116=10),45,IF(AND(R116=7,T116=11),46,IF(AND(R116=8,T116=9),47,IF(AND(R116=8,T116=10),48,IF(AND(R116=8,T116=11),49,IF(AND(R116="",T116=""),"","Seleccione"))))))))))))))))))))))))))))))))))))))))))))))))))</f>
        <v>4</v>
      </c>
      <c r="V116" s="173" t="str">
        <f>IF(U116=1,'Etapa 2 - Análisis'!$Y$4,IF(U116=2,'Etapa 2 - Análisis'!$Z$4,IF(U116=6,'Etapa 2 - Análisis'!$AD$4,IF(U116=7,'Etapa 2 - Análisis'!$AE$4,IF(U116=11,'Etapa 2 - Análisis'!$AI$4,IF(U116=3,'Etapa 2 - Análisis'!$AA$4,IF(U116=8,'Etapa 2 - Análisis'!$AF$4,IF(U116=12,'Etapa 2 - Análisis'!$AJ$4,IF(U116=16,'Etapa 2 - Análisis'!$AN$4,IF(U116=4,'Etapa 2 - Análisis'!$AB$4,IF(U116=5,'Etapa 2 - Análisis'!$AC$4,IF(U116=9,'Etapa 2 - Análisis'!$AF$4,IF(U116=13,'Etapa 2 - Análisis'!$AK$4,IF(U116=17,'Etapa 2 - Análisis'!$AO$4,IF(U116=18,'Etapa 2 - Análisis'!$AP$4,IF(U116=21,'Etapa 2 - Análisis'!$AS$4,IF(U116=22,'Etapa 2 - Análisis'!$AT$4,IF(U116=10,'Etapa 2 - Análisis'!$AH$4,IF(U116=14,'Etapa 2 - Análisis'!$AL$4,IF(U116=15,'Etapa 2 - Análisis'!$AM$4,IF(U116=19,'Etapa 2 - Análisis'!$AQ$4,IF(U116=20,'Etapa 2 - Análisis'!$AR$4,IF(U116=23,'Etapa 2 - Análisis'!$AU$4,IF(U116=24,'Etapa 2 - Análisis'!$AV$4,IF(U116=25,'Etapa 2 - Análisis'!$AW$4,IF(U116=26,'Etapa 2 - Análisis'!$Y$13,IF(U116=27,'Etapa 2 - Análisis'!$Z$13,IF(U116=28,'Etapa 2 - Análisis'!$AA$13,IF(U116=29,'Etapa 2 - Análisis'!$AB$13,IF(U116=30,'Etapa 2 - Análisis'!$AC$13,IF(U116=31,'Etapa 2 - Análisis'!$AD$13,IF(U116=32,'Etapa 2 - Análisis'!$AE$13,IF(U116=33,'Etapa 2 - Análisis'!$AF$13,IF(U116=34,'Etapa 2 - Análisis'!$AG$13,IF(U116=35,'Etapa 2 - Análisis'!$AH$13,IF(U116=36,'Etapa 2 - Análisis'!$AI$13,IF(U116=37,'Etapa 2 - Análisis'!$AJ$13,IF(U116=38,'Etapa 2 - Análisis'!$AK$13,IF(U116=39,'Etapa 2 - Análisis'!$AL$13,IF(U116=40,'Etapa 2 - Análisis'!$AM$13,IF(U116=41,'Etapa 2 - Análisis'!$Y$8,IF(U116=42,'Etapa 2 - Análisis'!$Z$8,IF(U116=43,'Etapa 2 - Análisis'!$AA$8,IF(U116=44,'Etapa 2 - Análisis'!$AB$8,IF(U116=45,'Etapa 2 - Análisis'!$AC$8,IF(U116=46,'Etapa 2 - Análisis'!$AD$8,IF(U116=47,'Etapa 2 - Análisis'!$AE$8,IF(U116=48,'Etapa 2 - Análisis'!$AF$8,IF(U116=49,'Etapa 2 - Análisis'!$AG$8,IF(U116="","NO APLICA","Sin Zona"))))))))))))))))))))))))))))))))))))))))))))))))))</f>
        <v>ZONA DE RIESGO ALTA</v>
      </c>
      <c r="W116" s="65" t="s">
        <v>401</v>
      </c>
      <c r="X116" s="241" t="s">
        <v>402</v>
      </c>
      <c r="Y116" s="242"/>
      <c r="Z116" s="80" t="s">
        <v>404</v>
      </c>
      <c r="AA116" s="177" t="s">
        <v>406</v>
      </c>
    </row>
    <row r="117" spans="1:27" ht="70.5" customHeight="1" x14ac:dyDescent="0.25">
      <c r="A117" s="166"/>
      <c r="B117" s="178"/>
      <c r="C117" s="168"/>
      <c r="D117" s="65" t="s">
        <v>397</v>
      </c>
      <c r="E117" s="178"/>
      <c r="F117" s="168"/>
      <c r="G117" s="35"/>
      <c r="H117" s="168"/>
      <c r="I117" s="35"/>
      <c r="J117" s="35"/>
      <c r="K117" s="173"/>
      <c r="L117" s="168"/>
      <c r="M117" s="65" t="s">
        <v>400</v>
      </c>
      <c r="N117" s="66" t="s">
        <v>225</v>
      </c>
      <c r="O117" s="35" t="str">
        <f t="shared" ref="O117:P120" si="17">IF($C$33="Oportunidad","NO APLICA","")</f>
        <v/>
      </c>
      <c r="P117" s="35" t="s">
        <v>395</v>
      </c>
      <c r="Q117" s="168"/>
      <c r="R117" s="35"/>
      <c r="S117" s="168"/>
      <c r="T117" s="35"/>
      <c r="U117" s="35"/>
      <c r="V117" s="173"/>
      <c r="W117" s="65" t="s">
        <v>401</v>
      </c>
      <c r="X117" s="182" t="s">
        <v>403</v>
      </c>
      <c r="Y117" s="183"/>
      <c r="Z117" s="80" t="s">
        <v>405</v>
      </c>
      <c r="AA117" s="178"/>
    </row>
    <row r="118" spans="1:27" x14ac:dyDescent="0.25">
      <c r="A118" s="166"/>
      <c r="B118" s="178"/>
      <c r="C118" s="168"/>
      <c r="D118" s="80"/>
      <c r="E118" s="178"/>
      <c r="F118" s="168"/>
      <c r="G118" s="35"/>
      <c r="H118" s="168"/>
      <c r="I118" s="35"/>
      <c r="J118" s="35"/>
      <c r="K118" s="173"/>
      <c r="L118" s="168"/>
      <c r="M118" s="65"/>
      <c r="N118" s="66" t="s">
        <v>218</v>
      </c>
      <c r="O118" s="35" t="str">
        <f t="shared" si="17"/>
        <v/>
      </c>
      <c r="P118" s="35" t="str">
        <f t="shared" si="17"/>
        <v/>
      </c>
      <c r="Q118" s="168"/>
      <c r="R118" s="35"/>
      <c r="S118" s="168"/>
      <c r="T118" s="35"/>
      <c r="U118" s="35"/>
      <c r="V118" s="173"/>
      <c r="W118" s="80"/>
      <c r="X118" s="80"/>
      <c r="Y118" s="80"/>
      <c r="Z118" s="80"/>
      <c r="AA118" s="178"/>
    </row>
    <row r="119" spans="1:27" x14ac:dyDescent="0.25">
      <c r="A119" s="166"/>
      <c r="B119" s="178"/>
      <c r="C119" s="168"/>
      <c r="D119" s="80"/>
      <c r="E119" s="178"/>
      <c r="F119" s="168"/>
      <c r="G119" s="35"/>
      <c r="H119" s="168"/>
      <c r="I119" s="35"/>
      <c r="J119" s="35"/>
      <c r="K119" s="173"/>
      <c r="L119" s="168"/>
      <c r="M119" s="65"/>
      <c r="N119" s="66" t="s">
        <v>218</v>
      </c>
      <c r="O119" s="35" t="str">
        <f t="shared" si="17"/>
        <v/>
      </c>
      <c r="P119" s="35" t="str">
        <f t="shared" si="17"/>
        <v/>
      </c>
      <c r="Q119" s="168"/>
      <c r="R119" s="35"/>
      <c r="S119" s="168"/>
      <c r="T119" s="35"/>
      <c r="U119" s="35"/>
      <c r="V119" s="173"/>
      <c r="W119" s="80"/>
      <c r="X119" s="80"/>
      <c r="Y119" s="80"/>
      <c r="Z119" s="80"/>
      <c r="AA119" s="178"/>
    </row>
    <row r="120" spans="1:27" x14ac:dyDescent="0.25">
      <c r="A120" s="166"/>
      <c r="B120" s="179"/>
      <c r="C120" s="169"/>
      <c r="D120" s="80"/>
      <c r="E120" s="179"/>
      <c r="F120" s="169"/>
      <c r="G120" s="35"/>
      <c r="H120" s="169"/>
      <c r="I120" s="35"/>
      <c r="J120" s="35"/>
      <c r="K120" s="173"/>
      <c r="L120" s="169"/>
      <c r="M120" s="65"/>
      <c r="N120" s="66" t="s">
        <v>218</v>
      </c>
      <c r="O120" s="35" t="str">
        <f t="shared" si="17"/>
        <v/>
      </c>
      <c r="P120" s="35" t="str">
        <f t="shared" si="17"/>
        <v/>
      </c>
      <c r="Q120" s="169"/>
      <c r="R120" s="35"/>
      <c r="S120" s="169"/>
      <c r="T120" s="35"/>
      <c r="U120" s="35"/>
      <c r="V120" s="173"/>
      <c r="W120" s="80"/>
      <c r="X120" s="80"/>
      <c r="Y120" s="80"/>
      <c r="Z120" s="80"/>
      <c r="AA120" s="179"/>
    </row>
    <row r="121" spans="1:27" ht="59.25" customHeight="1" x14ac:dyDescent="0.25">
      <c r="A121" s="166">
        <v>21</v>
      </c>
      <c r="B121" s="177" t="s">
        <v>648</v>
      </c>
      <c r="C121" s="167" t="s">
        <v>330</v>
      </c>
      <c r="D121" s="80" t="s">
        <v>635</v>
      </c>
      <c r="E121" s="180" t="s">
        <v>639</v>
      </c>
      <c r="F121" s="167" t="s">
        <v>206</v>
      </c>
      <c r="G121" s="35">
        <f>IF(F121="1 - Rara vez",1,IF(F121="2 - Improbable",2,IF(F121="3 - Posible",3,IF(F121="4 - Probable",4,IF(F121="5 - Casi seguro",5,IF(F121="1 - Baja",6,IF(F121="2 - Media",7,IF(F121="3 - Alta",8,IF(F121="Seleccione",0)))))))))</f>
        <v>3</v>
      </c>
      <c r="H121" s="167" t="s">
        <v>213</v>
      </c>
      <c r="I121" s="35">
        <f>IF(H121="1 -Insignificante",1,IF(H121="2 -Menor",2,IF(H121="3 -Moderado",3,IF(H121="5 -Moderado",6,IF(H121="4 -Mayor",4,IF(H121="10 -Mayor",7,IF(H121="5 -Catastrófico",5,IF(H121="20 -Catastrófico",8,IF(H121="1 - Mínimo/Leve",9,IF(H121="2 - Importante",10,IF(H121="3 - Fuerte",11,IF(H121="Seleccione",0))))))))))))</f>
        <v>4</v>
      </c>
      <c r="J121" s="35">
        <f>IF(AND(G121=1,I121=1),1,IF(AND(G121=1,I121=2),2,IF(AND(G121=1,I121=3),3,IF(AND(G121=1,I121=4),4,IF(AND(G121=1,I121=5),5,IF(AND(G121=2,I121=1),6,IF(AND(G121=2,I121=2),7,IF(AND(G121=2,I121=3),8,IF(AND(G121=2,I121=4),9,IF(AND(G121=2,I121=5),10,IF(AND(G121=3,I121=1),11,IF(AND(G121=3,I121=2),12,IF(AND(G121=3,I121=3),13,IF(AND(G121=3,I121=4),14,IF(AND(G121=3,I121=5),15,IF(AND(G121=4,I121=1),16,IF(AND(G121=4,I121=2),17,IF(AND(G121=4,I121=3),18,IF(AND(G121=4,I121=4),19,IF(AND(G121=4,I121=5),20,IF(AND(G121=5,I121=1),21,IF(AND(G121=5,I121=2),22,IF(AND(G121=5,I121=3),23,IF(AND(G121=5,I121=4),24,IF(AND(G121=5,I121=5),25,IF(AND(G121=1,I121=6),26,IF(AND(G121=1,I121=7),27,IF(AND(G121=1,I121=8),28,IF(AND(G121=2,I121=6),29,IF(AND(G121=2,I121=7),30,IF(AND(G121=2,I121=8),31,IF(AND(G121=3,I121=6),32,IF(AND(G121=3,I121=7),33,IF(AND(G121=3,I121=8),34,IF(AND(G121=4,I121=6),35,IF(AND(G121=4,I121=7),36,IF(AND(G121=4,I121=8),37,IF(AND(G121=5,I121=6),38,IF(AND(G121=5,I121=7),39,IF(AND(G121=5,I121=8),40,IF(AND(G121=6,I121=9),41,IF(AND(G121=6,I121=10),42,IF(AND(G121=6,I121=11),43,IF(AND(G121=7,I121=9),44,IF(AND(G121=7,I121=10),45,IF(AND(G121=7,I121=11),46,IF(AND(G121=8,I121=9),47,IF(AND(G121=8,I121=10),48,IF(AND(G121=8,I121=11),49,"Seleccione")))))))))))))))))))))))))))))))))))))))))))))))))</f>
        <v>14</v>
      </c>
      <c r="K121" s="173" t="str">
        <f>IF(J121=1,'Etapa 2 - Análisis'!$Y$4,IF(J121=2,'Etapa 2 - Análisis'!$Z$4,IF(J121=6,'Etapa 2 - Análisis'!$AD$4,IF(J121=7,'Etapa 2 - Análisis'!$AE$4,IF(J121=11,'Etapa 2 - Análisis'!$AI$4,IF(J121=3,'Etapa 2 - Análisis'!$AA$4,IF(J121=8,'Etapa 2 - Análisis'!$AF$4,IF(J121=12,'Etapa 2 - Análisis'!$AJ$4,IF(J121=16,'Etapa 2 - Análisis'!$AN$4,IF(J121=4,'Etapa 2 - Análisis'!$AB$4,IF(J121=5,'Etapa 2 - Análisis'!$AC$4,IF(J121=9,'Etapa 2 - Análisis'!$AG$4,IF(J121=13,'Etapa 2 - Análisis'!$AK$4,IF(J121=17,'Etapa 2 - Análisis'!$AO$4,IF(J121=18,'Etapa 2 - Análisis'!$AP$4,IF(J121=21,'Etapa 2 - Análisis'!$AS$4,IF(J121=22,'Etapa 2 - Análisis'!$AT$4,IF(J121=10,'Etapa 2 - Análisis'!$AH$4,IF(J121=14,'Etapa 2 - Análisis'!$AL$4,IF(J121=15,'Etapa 2 - Análisis'!$AM$4,IF(J121=19,'Etapa 2 - Análisis'!$AQ$4,IF(J121=20,'Etapa 2 - Análisis'!$AR$4,IF(J121=23,'Etapa 2 - Análisis'!$AU$4,IF(J121=24,'Etapa 2 - Análisis'!$AV$4,IF(J121=25,'Etapa 2 - Análisis'!$AW$4,IF(J121=26,'Etapa 2 - Análisis'!$Y$13,IF(J121=27,'Etapa 2 - Análisis'!$Z$13,IF(J121=28,'Etapa 2 - Análisis'!$AA$13,IF(J121=29,'Etapa 2 - Análisis'!$AB$13,IF(J121=30,'Etapa 2 - Análisis'!$AC$13,IF(J121=31,'Etapa 2 - Análisis'!$AD$13,IF(J121=32,'Etapa 2 - Análisis'!$AE$13,IF(J121=33,'Etapa 2 - Análisis'!$AF$13,IF(J121=34,'Etapa 2 - Análisis'!$AG$13,IF(J121=35,'Etapa 2 - Análisis'!$AH$13,IF(J121=36,'Etapa 2 - Análisis'!$AI$13,IF(J121=37,'Etapa 2 - Análisis'!$AJ$13,IF(J121=38,'Etapa 2 - Análisis'!$AK$13,IF(J121=39,'Etapa 2 - Análisis'!$AL$13,IF(J121=40,'Etapa 2 - Análisis'!$AM$13,IF(J121=41,'Etapa 2 - Análisis'!$Y$8,IF(J121=42,'Etapa 2 - Análisis'!$Z$8,IF(J121=43,'Etapa 2 - Análisis'!$AA$8,IF(J121=44,'Etapa 2 - Análisis'!$AB$8,IF(J121=45,'Etapa 2 - Análisis'!$AC$8,IF(J121=46,'Etapa 2 - Análisis'!$AD$8,IF(J121=47,'Etapa 2 - Análisis'!$AE$8,IF(J121=48,'Etapa 2 - Análisis'!$AF$8,IF(J121=49,'Etapa 2 - Análisis'!$AG$8,"Sin Zona")))))))))))))))))))))))))))))))))))))))))))))))))</f>
        <v>ZONA DE RIESGO EXTREMA</v>
      </c>
      <c r="L121" s="167" t="s">
        <v>321</v>
      </c>
      <c r="M121" s="65" t="s">
        <v>640</v>
      </c>
      <c r="N121" s="66" t="s">
        <v>225</v>
      </c>
      <c r="O121" s="35" t="s">
        <v>395</v>
      </c>
      <c r="P121" s="35" t="str">
        <f>IF($C$33="Oportunidad","NO APLICA","")</f>
        <v/>
      </c>
      <c r="Q121" s="167" t="s">
        <v>208</v>
      </c>
      <c r="R121" s="35">
        <f>IF(Q121="1 - Rara vez",1,IF(Q121="2 - Improbable",2,IF(Q121="3 - Posible",3,IF(Q121="4 - Probable",4,IF(Q121="5 - Casi seguro",5,IF(Q121="1 - Baja",6,IF(Q121="2 - Media",7,IF(Q121="3 - Alta",8,IF(Q121="NO APLICA","",IF(Q121="Seleccione",0))))))))))</f>
        <v>1</v>
      </c>
      <c r="S121" s="167" t="s">
        <v>213</v>
      </c>
      <c r="T121" s="35">
        <f>IF(S121="1 -Insignificante",1,IF(S121="2 -Menor",2,IF(S121="3 -Moderado",3,IF(S121="4 -Mayor",4,IF(S121="10 -Mayor",7,IF(S121="5 -Catastrófico",5,IF(S121="5 -Moderado",6,IF(S121="20 -Catastrófico",8,IF(S121="1 - Mínimo/Leve",9,IF(S121="2 - Importante",10,IF(S121="3 - Fuerte",11,IF(S121="NO APLICA","",IF(S121="Seleccione",0)))))))))))))</f>
        <v>4</v>
      </c>
      <c r="U121" s="35">
        <f>IF(AND(R121=1,T121=1),1,IF(AND(R121=1,T121=2),2,IF(AND(R121=1,T121=3),3,IF(AND(R121=1,T121=4),4,IF(AND(R121=1,T121=5),5,IF(AND(R121=2,T121=1),6,IF(AND(R121=2,T121=2),7,IF(AND(R121=2,T121=3),8,IF(AND(R121=2,T121=4),9,IF(AND(R121=2,T121=5),10,IF(AND(R121=3,T121=1),11,IF(AND(R121=3,T121=2),12,IF(AND(R121=3,T121=3),13,IF(AND(R121=3,T121=4),14,IF(AND(R121=3,T121=5),15,IF(AND(R121=4,T121=1),16,IF(AND(R121=4,T121=2),17,IF(AND(R121=4,T121=3),18,IF(AND(R121=4,T121=4),19,IF(AND(R121=4,T121=5),20,IF(AND(R121=5,T121=1),21,IF(AND(R121=5,T121=2),22,IF(AND(R121=5,T121=3),23,IF(AND(R121=5,T121=4),24,IF(AND(R121=5,T121=5),25,IF(AND(R121=1,T121=6),26,IF(AND(R121=1,T121=7),27,IF(AND(R121=1,T121=8),28,IF(AND(R121=2,T121=6),29,IF(AND(R121=2,T121=7),30,IF(AND(R121=2,T121=8),31,IF(AND(R121=3,T121=6),32,IF(AND(R121=3,T121=7),33,IF(AND(R121=3,T121=8),34,IF(AND(R121=4,T121=6),35,IF(AND(R121=4,T121=7),36,IF(AND(R121=4,T121=8),37,IF(AND(R121=5,T121=6),38,IF(AND(R121=5,T121=7),39,IF(AND(R121=5,T121=8),40,IF(AND(R121=6,T121=9),41,IF(AND(R121=6,T121=10),42,IF(AND(R121=6,T121=11),43,IF(AND(R121=7,T121=9),44,IF(AND(R121=7,T121=10),45,IF(AND(R121=7,T121=11),46,IF(AND(R121=8,T121=9),47,IF(AND(R121=8,T121=10),48,IF(AND(R121=8,T121=11),49,IF(AND(R121="",T121=""),"","Seleccione"))))))))))))))))))))))))))))))))))))))))))))))))))</f>
        <v>4</v>
      </c>
      <c r="V121" s="173" t="str">
        <f>IF(U121=1,'Etapa 2 - Análisis'!$Y$4,IF(U121=2,'Etapa 2 - Análisis'!$Z$4,IF(U121=6,'Etapa 2 - Análisis'!$AD$4,IF(U121=7,'Etapa 2 - Análisis'!$AE$4,IF(U121=11,'Etapa 2 - Análisis'!$AI$4,IF(U121=3,'Etapa 2 - Análisis'!$AA$4,IF(U121=8,'Etapa 2 - Análisis'!$AF$4,IF(U121=12,'Etapa 2 - Análisis'!$AJ$4,IF(U121=16,'Etapa 2 - Análisis'!$AN$4,IF(U121=4,'Etapa 2 - Análisis'!$AB$4,IF(U121=5,'Etapa 2 - Análisis'!$AC$4,IF(U121=9,'Etapa 2 - Análisis'!$AF$4,IF(U121=13,'Etapa 2 - Análisis'!$AK$4,IF(U121=17,'Etapa 2 - Análisis'!$AO$4,IF(U121=18,'Etapa 2 - Análisis'!$AP$4,IF(U121=21,'Etapa 2 - Análisis'!$AS$4,IF(U121=22,'Etapa 2 - Análisis'!$AT$4,IF(U121=10,'Etapa 2 - Análisis'!$AH$4,IF(U121=14,'Etapa 2 - Análisis'!$AL$4,IF(U121=15,'Etapa 2 - Análisis'!$AM$4,IF(U121=19,'Etapa 2 - Análisis'!$AQ$4,IF(U121=20,'Etapa 2 - Análisis'!$AR$4,IF(U121=23,'Etapa 2 - Análisis'!$AU$4,IF(U121=24,'Etapa 2 - Análisis'!$AV$4,IF(U121=25,'Etapa 2 - Análisis'!$AW$4,IF(U121=26,'Etapa 2 - Análisis'!$Y$13,IF(U121=27,'Etapa 2 - Análisis'!$Z$13,IF(U121=28,'Etapa 2 - Análisis'!$AA$13,IF(U121=29,'Etapa 2 - Análisis'!$AB$13,IF(U121=30,'Etapa 2 - Análisis'!$AC$13,IF(U121=31,'Etapa 2 - Análisis'!$AD$13,IF(U121=32,'Etapa 2 - Análisis'!$AE$13,IF(U121=33,'Etapa 2 - Análisis'!$AF$13,IF(U121=34,'Etapa 2 - Análisis'!$AG$13,IF(U121=35,'Etapa 2 - Análisis'!$AH$13,IF(U121=36,'Etapa 2 - Análisis'!$AI$13,IF(U121=37,'Etapa 2 - Análisis'!$AJ$13,IF(U121=38,'Etapa 2 - Análisis'!$AK$13,IF(U121=39,'Etapa 2 - Análisis'!$AL$13,IF(U121=40,'Etapa 2 - Análisis'!$AM$13,IF(U121=41,'Etapa 2 - Análisis'!$Y$8,IF(U121=42,'Etapa 2 - Análisis'!$Z$8,IF(U121=43,'Etapa 2 - Análisis'!$AA$8,IF(U121=44,'Etapa 2 - Análisis'!$AB$8,IF(U121=45,'Etapa 2 - Análisis'!$AC$8,IF(U121=46,'Etapa 2 - Análisis'!$AD$8,IF(U121=47,'Etapa 2 - Análisis'!$AE$8,IF(U121=48,'Etapa 2 - Análisis'!$AF$8,IF(U121=49,'Etapa 2 - Análisis'!$AG$8,IF(U121="","NO APLICA","Sin Zona"))))))))))))))))))))))))))))))))))))))))))))))))))</f>
        <v>ZONA DE RIESGO ALTA</v>
      </c>
      <c r="W121" s="80" t="s">
        <v>644</v>
      </c>
      <c r="X121" s="140">
        <v>45055</v>
      </c>
      <c r="Y121" s="140">
        <v>45276</v>
      </c>
      <c r="Z121" s="130"/>
      <c r="AA121" s="177" t="s">
        <v>647</v>
      </c>
    </row>
    <row r="122" spans="1:27" ht="66" customHeight="1" x14ac:dyDescent="0.25">
      <c r="A122" s="166"/>
      <c r="B122" s="178"/>
      <c r="C122" s="168"/>
      <c r="D122" s="80" t="s">
        <v>636</v>
      </c>
      <c r="E122" s="180"/>
      <c r="F122" s="168"/>
      <c r="G122" s="35"/>
      <c r="H122" s="168"/>
      <c r="I122" s="35"/>
      <c r="J122" s="35"/>
      <c r="K122" s="173"/>
      <c r="L122" s="168"/>
      <c r="M122" s="65" t="s">
        <v>641</v>
      </c>
      <c r="N122" s="66" t="s">
        <v>225</v>
      </c>
      <c r="O122" s="35" t="s">
        <v>395</v>
      </c>
      <c r="P122" s="35" t="str">
        <f t="shared" ref="O122:P125" si="18">IF($C$33="Oportunidad","NO APLICA","")</f>
        <v/>
      </c>
      <c r="Q122" s="168"/>
      <c r="R122" s="35"/>
      <c r="S122" s="168"/>
      <c r="T122" s="35"/>
      <c r="U122" s="35"/>
      <c r="V122" s="173"/>
      <c r="W122" s="80" t="s">
        <v>645</v>
      </c>
      <c r="X122" s="140">
        <v>45055</v>
      </c>
      <c r="Y122" s="140">
        <v>45276</v>
      </c>
      <c r="Z122" s="130"/>
      <c r="AA122" s="178"/>
    </row>
    <row r="123" spans="1:27" ht="60.75" customHeight="1" x14ac:dyDescent="0.25">
      <c r="A123" s="166"/>
      <c r="B123" s="178"/>
      <c r="C123" s="168"/>
      <c r="D123" s="80" t="s">
        <v>637</v>
      </c>
      <c r="E123" s="180"/>
      <c r="F123" s="168"/>
      <c r="G123" s="35"/>
      <c r="H123" s="168"/>
      <c r="I123" s="35"/>
      <c r="J123" s="35"/>
      <c r="K123" s="173"/>
      <c r="L123" s="168"/>
      <c r="M123" s="65" t="s">
        <v>642</v>
      </c>
      <c r="N123" s="66" t="s">
        <v>225</v>
      </c>
      <c r="O123" s="35" t="s">
        <v>395</v>
      </c>
      <c r="P123" s="35" t="str">
        <f t="shared" si="18"/>
        <v/>
      </c>
      <c r="Q123" s="168"/>
      <c r="R123" s="35"/>
      <c r="S123" s="168"/>
      <c r="T123" s="35"/>
      <c r="U123" s="35"/>
      <c r="V123" s="173"/>
      <c r="W123" s="80" t="s">
        <v>644</v>
      </c>
      <c r="X123" s="140">
        <v>45055</v>
      </c>
      <c r="Y123" s="140">
        <v>45276</v>
      </c>
      <c r="Z123" s="130"/>
      <c r="AA123" s="178"/>
    </row>
    <row r="124" spans="1:27" ht="64.5" customHeight="1" x14ac:dyDescent="0.25">
      <c r="A124" s="166"/>
      <c r="B124" s="178"/>
      <c r="C124" s="168"/>
      <c r="D124" s="113" t="s">
        <v>638</v>
      </c>
      <c r="E124" s="180"/>
      <c r="F124" s="168"/>
      <c r="G124" s="35"/>
      <c r="H124" s="168"/>
      <c r="I124" s="35"/>
      <c r="J124" s="35"/>
      <c r="K124" s="173"/>
      <c r="L124" s="168"/>
      <c r="M124" s="65" t="s">
        <v>643</v>
      </c>
      <c r="N124" s="66" t="s">
        <v>225</v>
      </c>
      <c r="O124" s="35" t="s">
        <v>395</v>
      </c>
      <c r="P124" s="35" t="str">
        <f t="shared" si="18"/>
        <v/>
      </c>
      <c r="Q124" s="168"/>
      <c r="R124" s="35"/>
      <c r="S124" s="168"/>
      <c r="T124" s="35"/>
      <c r="U124" s="35"/>
      <c r="V124" s="173"/>
      <c r="W124" s="80" t="s">
        <v>646</v>
      </c>
      <c r="X124" s="140">
        <v>45055</v>
      </c>
      <c r="Y124" s="140">
        <v>45276</v>
      </c>
      <c r="Z124" s="130"/>
      <c r="AA124" s="178"/>
    </row>
    <row r="125" spans="1:27" x14ac:dyDescent="0.25">
      <c r="A125" s="166"/>
      <c r="B125" s="179"/>
      <c r="C125" s="169"/>
      <c r="D125" s="80"/>
      <c r="E125" s="180"/>
      <c r="F125" s="169"/>
      <c r="G125" s="35"/>
      <c r="H125" s="169"/>
      <c r="I125" s="35"/>
      <c r="J125" s="35"/>
      <c r="K125" s="173"/>
      <c r="L125" s="169"/>
      <c r="M125" s="65"/>
      <c r="N125" s="66" t="s">
        <v>218</v>
      </c>
      <c r="O125" s="35" t="str">
        <f t="shared" si="18"/>
        <v/>
      </c>
      <c r="P125" s="35" t="str">
        <f t="shared" si="18"/>
        <v/>
      </c>
      <c r="Q125" s="169"/>
      <c r="R125" s="35"/>
      <c r="S125" s="169"/>
      <c r="T125" s="35"/>
      <c r="U125" s="35"/>
      <c r="V125" s="173"/>
      <c r="W125" s="80"/>
      <c r="X125" s="80"/>
      <c r="Y125" s="80"/>
      <c r="Z125" s="80"/>
      <c r="AA125" s="179"/>
    </row>
    <row r="126" spans="1:27" ht="141.75" customHeight="1" x14ac:dyDescent="0.25">
      <c r="A126" s="166">
        <v>22</v>
      </c>
      <c r="B126" s="177" t="s">
        <v>649</v>
      </c>
      <c r="C126" s="167" t="s">
        <v>330</v>
      </c>
      <c r="D126" s="80" t="s">
        <v>650</v>
      </c>
      <c r="E126" s="180" t="s">
        <v>651</v>
      </c>
      <c r="F126" s="167" t="s">
        <v>209</v>
      </c>
      <c r="G126" s="35">
        <f>IF(F126="1 - Rara vez",1,IF(F126="2 - Improbable",2,IF(F126="3 - Posible",3,IF(F126="4 - Probable",4,IF(F126="5 - Casi seguro",5,IF(F126="1 - Baja",6,IF(F126="2 - Media",7,IF(F126="3 - Alta",8,IF(F126="Seleccione",0)))))))))</f>
        <v>5</v>
      </c>
      <c r="H126" s="167" t="s">
        <v>213</v>
      </c>
      <c r="I126" s="35">
        <f>IF(H126="1 -Insignificante",1,IF(H126="2 -Menor",2,IF(H126="3 -Moderado",3,IF(H126="5 -Moderado",6,IF(H126="4 -Mayor",4,IF(H126="10 -Mayor",7,IF(H126="5 -Catastrófico",5,IF(H126="20 -Catastrófico",8,IF(H126="1 - Mínimo/Leve",9,IF(H126="2 - Importante",10,IF(H126="3 - Fuerte",11,IF(H126="Seleccione",0))))))))))))</f>
        <v>4</v>
      </c>
      <c r="J126" s="35">
        <f>IF(AND(G126=1,I126=1),1,IF(AND(G126=1,I126=2),2,IF(AND(G126=1,I126=3),3,IF(AND(G126=1,I126=4),4,IF(AND(G126=1,I126=5),5,IF(AND(G126=2,I126=1),6,IF(AND(G126=2,I126=2),7,IF(AND(G126=2,I126=3),8,IF(AND(G126=2,I126=4),9,IF(AND(G126=2,I126=5),10,IF(AND(G126=3,I126=1),11,IF(AND(G126=3,I126=2),12,IF(AND(G126=3,I126=3),13,IF(AND(G126=3,I126=4),14,IF(AND(G126=3,I126=5),15,IF(AND(G126=4,I126=1),16,IF(AND(G126=4,I126=2),17,IF(AND(G126=4,I126=3),18,IF(AND(G126=4,I126=4),19,IF(AND(G126=4,I126=5),20,IF(AND(G126=5,I126=1),21,IF(AND(G126=5,I126=2),22,IF(AND(G126=5,I126=3),23,IF(AND(G126=5,I126=4),24,IF(AND(G126=5,I126=5),25,IF(AND(G126=1,I126=6),26,IF(AND(G126=1,I126=7),27,IF(AND(G126=1,I126=8),28,IF(AND(G126=2,I126=6),29,IF(AND(G126=2,I126=7),30,IF(AND(G126=2,I126=8),31,IF(AND(G126=3,I126=6),32,IF(AND(G126=3,I126=7),33,IF(AND(G126=3,I126=8),34,IF(AND(G126=4,I126=6),35,IF(AND(G126=4,I126=7),36,IF(AND(G126=4,I126=8),37,IF(AND(G126=5,I126=6),38,IF(AND(G126=5,I126=7),39,IF(AND(G126=5,I126=8),40,IF(AND(G126=6,I126=9),41,IF(AND(G126=6,I126=10),42,IF(AND(G126=6,I126=11),43,IF(AND(G126=7,I126=9),44,IF(AND(G126=7,I126=10),45,IF(AND(G126=7,I126=11),46,IF(AND(G126=8,I126=9),47,IF(AND(G126=8,I126=10),48,IF(AND(G126=8,I126=11),49,"Seleccione")))))))))))))))))))))))))))))))))))))))))))))))))</f>
        <v>24</v>
      </c>
      <c r="K126" s="173" t="str">
        <f>IF(J126=1,'Etapa 2 - Análisis'!$Y$4,IF(J126=2,'Etapa 2 - Análisis'!$Z$4,IF(J126=6,'Etapa 2 - Análisis'!$AD$4,IF(J126=7,'Etapa 2 - Análisis'!$AE$4,IF(J126=11,'Etapa 2 - Análisis'!$AI$4,IF(J126=3,'Etapa 2 - Análisis'!$AA$4,IF(J126=8,'Etapa 2 - Análisis'!$AF$4,IF(J126=12,'Etapa 2 - Análisis'!$AJ$4,IF(J126=16,'Etapa 2 - Análisis'!$AN$4,IF(J126=4,'Etapa 2 - Análisis'!$AB$4,IF(J126=5,'Etapa 2 - Análisis'!$AC$4,IF(J126=9,'Etapa 2 - Análisis'!$AG$4,IF(J126=13,'Etapa 2 - Análisis'!$AK$4,IF(J126=17,'Etapa 2 - Análisis'!$AO$4,IF(J126=18,'Etapa 2 - Análisis'!$AP$4,IF(J126=21,'Etapa 2 - Análisis'!$AS$4,IF(J126=22,'Etapa 2 - Análisis'!$AT$4,IF(J126=10,'Etapa 2 - Análisis'!$AH$4,IF(J126=14,'Etapa 2 - Análisis'!$AL$4,IF(J126=15,'Etapa 2 - Análisis'!$AM$4,IF(J126=19,'Etapa 2 - Análisis'!$AQ$4,IF(J126=20,'Etapa 2 - Análisis'!$AR$4,IF(J126=23,'Etapa 2 - Análisis'!$AU$4,IF(J126=24,'Etapa 2 - Análisis'!$AV$4,IF(J126=25,'Etapa 2 - Análisis'!$AW$4,IF(J126=26,'Etapa 2 - Análisis'!$Y$13,IF(J126=27,'Etapa 2 - Análisis'!$Z$13,IF(J126=28,'Etapa 2 - Análisis'!$AA$13,IF(J126=29,'Etapa 2 - Análisis'!$AB$13,IF(J126=30,'Etapa 2 - Análisis'!$AC$13,IF(J126=31,'Etapa 2 - Análisis'!$AD$13,IF(J126=32,'Etapa 2 - Análisis'!$AE$13,IF(J126=33,'Etapa 2 - Análisis'!$AF$13,IF(J126=34,'Etapa 2 - Análisis'!$AG$13,IF(J126=35,'Etapa 2 - Análisis'!$AH$13,IF(J126=36,'Etapa 2 - Análisis'!$AI$13,IF(J126=37,'Etapa 2 - Análisis'!$AJ$13,IF(J126=38,'Etapa 2 - Análisis'!$AK$13,IF(J126=39,'Etapa 2 - Análisis'!$AL$13,IF(J126=40,'Etapa 2 - Análisis'!$AM$13,IF(J126=41,'Etapa 2 - Análisis'!$Y$8,IF(J126=42,'Etapa 2 - Análisis'!$Z$8,IF(J126=43,'Etapa 2 - Análisis'!$AA$8,IF(J126=44,'Etapa 2 - Análisis'!$AB$8,IF(J126=45,'Etapa 2 - Análisis'!$AC$8,IF(J126=46,'Etapa 2 - Análisis'!$AD$8,IF(J126=47,'Etapa 2 - Análisis'!$AE$8,IF(J126=48,'Etapa 2 - Análisis'!$AF$8,IF(J126=49,'Etapa 2 - Análisis'!$AG$8,"Sin Zona")))))))))))))))))))))))))))))))))))))))))))))))))</f>
        <v>ZONA DE RIESGO EXTREMA</v>
      </c>
      <c r="L126" s="167" t="s">
        <v>320</v>
      </c>
      <c r="M126" s="65" t="s">
        <v>652</v>
      </c>
      <c r="N126" s="66" t="s">
        <v>225</v>
      </c>
      <c r="O126" s="35" t="s">
        <v>395</v>
      </c>
      <c r="P126" s="35" t="str">
        <f>IF($C$33="Oportunidad","NO APLICA","")</f>
        <v/>
      </c>
      <c r="Q126" s="167" t="s">
        <v>209</v>
      </c>
      <c r="R126" s="35">
        <f>IF(Q126="1 - Rara vez",1,IF(Q126="2 - Improbable",2,IF(Q126="3 - Posible",3,IF(Q126="4 - Probable",4,IF(Q126="5 - Casi seguro",5,IF(Q126="1 - Baja",6,IF(Q126="2 - Media",7,IF(Q126="3 - Alta",8,IF(Q126="NO APLICA","",IF(Q126="Seleccione",0))))))))))</f>
        <v>5</v>
      </c>
      <c r="S126" s="167" t="s">
        <v>213</v>
      </c>
      <c r="T126" s="35">
        <f>IF(S126="1 -Insignificante",1,IF(S126="2 -Menor",2,IF(S126="3 -Moderado",3,IF(S126="4 -Mayor",4,IF(S126="10 -Mayor",7,IF(S126="5 -Catastrófico",5,IF(S126="5 -Moderado",6,IF(S126="20 -Catastrófico",8,IF(S126="1 - Mínimo/Leve",9,IF(S126="2 - Importante",10,IF(S126="3 - Fuerte",11,IF(S126="NO APLICA","",IF(S126="Seleccione",0)))))))))))))</f>
        <v>4</v>
      </c>
      <c r="U126" s="35">
        <f>IF(AND(R126=1,T126=1),1,IF(AND(R126=1,T126=2),2,IF(AND(R126=1,T126=3),3,IF(AND(R126=1,T126=4),4,IF(AND(R126=1,T126=5),5,IF(AND(R126=2,T126=1),6,IF(AND(R126=2,T126=2),7,IF(AND(R126=2,T126=3),8,IF(AND(R126=2,T126=4),9,IF(AND(R126=2,T126=5),10,IF(AND(R126=3,T126=1),11,IF(AND(R126=3,T126=2),12,IF(AND(R126=3,T126=3),13,IF(AND(R126=3,T126=4),14,IF(AND(R126=3,T126=5),15,IF(AND(R126=4,T126=1),16,IF(AND(R126=4,T126=2),17,IF(AND(R126=4,T126=3),18,IF(AND(R126=4,T126=4),19,IF(AND(R126=4,T126=5),20,IF(AND(R126=5,T126=1),21,IF(AND(R126=5,T126=2),22,IF(AND(R126=5,T126=3),23,IF(AND(R126=5,T126=4),24,IF(AND(R126=5,T126=5),25,IF(AND(R126=1,T126=6),26,IF(AND(R126=1,T126=7),27,IF(AND(R126=1,T126=8),28,IF(AND(R126=2,T126=6),29,IF(AND(R126=2,T126=7),30,IF(AND(R126=2,T126=8),31,IF(AND(R126=3,T126=6),32,IF(AND(R126=3,T126=7),33,IF(AND(R126=3,T126=8),34,IF(AND(R126=4,T126=6),35,IF(AND(R126=4,T126=7),36,IF(AND(R126=4,T126=8),37,IF(AND(R126=5,T126=6),38,IF(AND(R126=5,T126=7),39,IF(AND(R126=5,T126=8),40,IF(AND(R126=6,T126=9),41,IF(AND(R126=6,T126=10),42,IF(AND(R126=6,T126=11),43,IF(AND(R126=7,T126=9),44,IF(AND(R126=7,T126=10),45,IF(AND(R126=7,T126=11),46,IF(AND(R126=8,T126=9),47,IF(AND(R126=8,T126=10),48,IF(AND(R126=8,T126=11),49,IF(AND(R126="",T126=""),"","Seleccione"))))))))))))))))))))))))))))))))))))))))))))))))))</f>
        <v>24</v>
      </c>
      <c r="V126" s="173" t="str">
        <f>IF(U126=1,'Etapa 2 - Análisis'!$Y$4,IF(U126=2,'Etapa 2 - Análisis'!$Z$4,IF(U126=6,'Etapa 2 - Análisis'!$AD$4,IF(U126=7,'Etapa 2 - Análisis'!$AE$4,IF(U126=11,'Etapa 2 - Análisis'!$AI$4,IF(U126=3,'Etapa 2 - Análisis'!$AA$4,IF(U126=8,'Etapa 2 - Análisis'!$AF$4,IF(U126=12,'Etapa 2 - Análisis'!$AJ$4,IF(U126=16,'Etapa 2 - Análisis'!$AN$4,IF(U126=4,'Etapa 2 - Análisis'!$AB$4,IF(U126=5,'Etapa 2 - Análisis'!$AC$4,IF(U126=9,'Etapa 2 - Análisis'!$AF$4,IF(U126=13,'Etapa 2 - Análisis'!$AK$4,IF(U126=17,'Etapa 2 - Análisis'!$AO$4,IF(U126=18,'Etapa 2 - Análisis'!$AP$4,IF(U126=21,'Etapa 2 - Análisis'!$AS$4,IF(U126=22,'Etapa 2 - Análisis'!$AT$4,IF(U126=10,'Etapa 2 - Análisis'!$AH$4,IF(U126=14,'Etapa 2 - Análisis'!$AL$4,IF(U126=15,'Etapa 2 - Análisis'!$AM$4,IF(U126=19,'Etapa 2 - Análisis'!$AQ$4,IF(U126=20,'Etapa 2 - Análisis'!$AR$4,IF(U126=23,'Etapa 2 - Análisis'!$AU$4,IF(U126=24,'Etapa 2 - Análisis'!$AV$4,IF(U126=25,'Etapa 2 - Análisis'!$AW$4,IF(U126=26,'Etapa 2 - Análisis'!$Y$13,IF(U126=27,'Etapa 2 - Análisis'!$Z$13,IF(U126=28,'Etapa 2 - Análisis'!$AA$13,IF(U126=29,'Etapa 2 - Análisis'!$AB$13,IF(U126=30,'Etapa 2 - Análisis'!$AC$13,IF(U126=31,'Etapa 2 - Análisis'!$AD$13,IF(U126=32,'Etapa 2 - Análisis'!$AE$13,IF(U126=33,'Etapa 2 - Análisis'!$AF$13,IF(U126=34,'Etapa 2 - Análisis'!$AG$13,IF(U126=35,'Etapa 2 - Análisis'!$AH$13,IF(U126=36,'Etapa 2 - Análisis'!$AI$13,IF(U126=37,'Etapa 2 - Análisis'!$AJ$13,IF(U126=38,'Etapa 2 - Análisis'!$AK$13,IF(U126=39,'Etapa 2 - Análisis'!$AL$13,IF(U126=40,'Etapa 2 - Análisis'!$AM$13,IF(U126=41,'Etapa 2 - Análisis'!$Y$8,IF(U126=42,'Etapa 2 - Análisis'!$Z$8,IF(U126=43,'Etapa 2 - Análisis'!$AA$8,IF(U126=44,'Etapa 2 - Análisis'!$AB$8,IF(U126=45,'Etapa 2 - Análisis'!$AC$8,IF(U126=46,'Etapa 2 - Análisis'!$AD$8,IF(U126=47,'Etapa 2 - Análisis'!$AE$8,IF(U126=48,'Etapa 2 - Análisis'!$AF$8,IF(U126=49,'Etapa 2 - Análisis'!$AG$8,IF(U126="","NO APLICA","Sin Zona"))))))))))))))))))))))))))))))))))))))))))))))))))</f>
        <v>ZONA DE RIESGO EXTREMA</v>
      </c>
      <c r="W126" s="80" t="s">
        <v>575</v>
      </c>
      <c r="X126" s="138">
        <v>44535</v>
      </c>
      <c r="Y126" s="138">
        <v>44547</v>
      </c>
      <c r="Z126" s="80" t="s">
        <v>653</v>
      </c>
      <c r="AA126" s="180" t="s">
        <v>654</v>
      </c>
    </row>
    <row r="127" spans="1:27" x14ac:dyDescent="0.25">
      <c r="A127" s="166"/>
      <c r="B127" s="178"/>
      <c r="C127" s="168"/>
      <c r="D127" s="80"/>
      <c r="E127" s="180"/>
      <c r="F127" s="168"/>
      <c r="G127" s="35"/>
      <c r="H127" s="168"/>
      <c r="I127" s="35"/>
      <c r="J127" s="35"/>
      <c r="K127" s="173"/>
      <c r="L127" s="168"/>
      <c r="M127" s="65"/>
      <c r="N127" s="66" t="s">
        <v>218</v>
      </c>
      <c r="O127" s="35"/>
      <c r="P127" s="35" t="str">
        <f t="shared" ref="O127:P130" si="19">IF($C$33="Oportunidad","NO APLICA","")</f>
        <v/>
      </c>
      <c r="Q127" s="168"/>
      <c r="R127" s="35"/>
      <c r="S127" s="168"/>
      <c r="T127" s="35"/>
      <c r="U127" s="35"/>
      <c r="V127" s="173"/>
      <c r="W127" s="80"/>
      <c r="X127" s="80"/>
      <c r="Y127" s="80"/>
      <c r="Z127" s="80"/>
      <c r="AA127" s="180"/>
    </row>
    <row r="128" spans="1:27" x14ac:dyDescent="0.25">
      <c r="A128" s="166"/>
      <c r="B128" s="178"/>
      <c r="C128" s="168"/>
      <c r="D128" s="80"/>
      <c r="E128" s="180"/>
      <c r="F128" s="168"/>
      <c r="G128" s="35"/>
      <c r="H128" s="168"/>
      <c r="I128" s="35"/>
      <c r="J128" s="35"/>
      <c r="K128" s="173"/>
      <c r="L128" s="168"/>
      <c r="M128" s="65"/>
      <c r="N128" s="66" t="s">
        <v>225</v>
      </c>
      <c r="O128" s="35"/>
      <c r="P128" s="35" t="str">
        <f t="shared" si="19"/>
        <v/>
      </c>
      <c r="Q128" s="168"/>
      <c r="R128" s="35"/>
      <c r="S128" s="168"/>
      <c r="T128" s="35"/>
      <c r="U128" s="35"/>
      <c r="V128" s="173"/>
      <c r="W128" s="80"/>
      <c r="X128" s="80"/>
      <c r="Y128" s="80"/>
      <c r="Z128" s="80"/>
      <c r="AA128" s="180"/>
    </row>
    <row r="129" spans="1:27" x14ac:dyDescent="0.25">
      <c r="A129" s="166"/>
      <c r="B129" s="178"/>
      <c r="C129" s="168"/>
      <c r="D129" s="80"/>
      <c r="E129" s="180"/>
      <c r="F129" s="168"/>
      <c r="G129" s="35"/>
      <c r="H129" s="168"/>
      <c r="I129" s="35"/>
      <c r="J129" s="35"/>
      <c r="K129" s="173"/>
      <c r="L129" s="168"/>
      <c r="M129" s="65"/>
      <c r="N129" s="66" t="s">
        <v>218</v>
      </c>
      <c r="O129" s="35" t="str">
        <f t="shared" si="19"/>
        <v/>
      </c>
      <c r="P129" s="35" t="str">
        <f t="shared" si="19"/>
        <v/>
      </c>
      <c r="Q129" s="168"/>
      <c r="R129" s="35"/>
      <c r="S129" s="168"/>
      <c r="T129" s="35"/>
      <c r="U129" s="35"/>
      <c r="V129" s="173"/>
      <c r="W129" s="80"/>
      <c r="X129" s="80"/>
      <c r="Y129" s="80"/>
      <c r="Z129" s="80"/>
      <c r="AA129" s="180"/>
    </row>
    <row r="130" spans="1:27" x14ac:dyDescent="0.25">
      <c r="A130" s="166"/>
      <c r="B130" s="179"/>
      <c r="C130" s="169"/>
      <c r="D130" s="80"/>
      <c r="E130" s="180"/>
      <c r="F130" s="169"/>
      <c r="G130" s="35"/>
      <c r="H130" s="169"/>
      <c r="I130" s="35"/>
      <c r="J130" s="35"/>
      <c r="K130" s="173"/>
      <c r="L130" s="169"/>
      <c r="M130" s="65"/>
      <c r="N130" s="66" t="s">
        <v>218</v>
      </c>
      <c r="O130" s="35" t="str">
        <f t="shared" si="19"/>
        <v/>
      </c>
      <c r="P130" s="35" t="str">
        <f t="shared" si="19"/>
        <v/>
      </c>
      <c r="Q130" s="169"/>
      <c r="R130" s="35"/>
      <c r="S130" s="169"/>
      <c r="T130" s="35"/>
      <c r="U130" s="35"/>
      <c r="V130" s="173"/>
      <c r="W130" s="80"/>
      <c r="X130" s="80"/>
      <c r="Y130" s="80"/>
      <c r="Z130" s="80"/>
      <c r="AA130" s="180"/>
    </row>
    <row r="131" spans="1:27" ht="141.75" customHeight="1" x14ac:dyDescent="0.25">
      <c r="A131" s="166">
        <v>23</v>
      </c>
      <c r="B131" s="177" t="s">
        <v>657</v>
      </c>
      <c r="C131" s="167" t="s">
        <v>330</v>
      </c>
      <c r="D131" s="80" t="s">
        <v>650</v>
      </c>
      <c r="E131" s="180" t="s">
        <v>651</v>
      </c>
      <c r="F131" s="167" t="s">
        <v>209</v>
      </c>
      <c r="G131" s="35">
        <f>IF(F131="1 - Rara vez",1,IF(F131="2 - Improbable",2,IF(F131="3 - Posible",3,IF(F131="4 - Probable",4,IF(F131="5 - Casi seguro",5,IF(F131="1 - Baja",6,IF(F131="2 - Media",7,IF(F131="3 - Alta",8,IF(F131="Seleccione",0)))))))))</f>
        <v>5</v>
      </c>
      <c r="H131" s="167" t="s">
        <v>213</v>
      </c>
      <c r="I131" s="35">
        <f>IF(H131="1 -Insignificante",1,IF(H131="2 -Menor",2,IF(H131="3 -Moderado",3,IF(H131="5 -Moderado",6,IF(H131="4 -Mayor",4,IF(H131="10 -Mayor",7,IF(H131="5 -Catastrófico",5,IF(H131="20 -Catastrófico",8,IF(H131="1 - Mínimo/Leve",9,IF(H131="2 - Importante",10,IF(H131="3 - Fuerte",11,IF(H131="Seleccione",0))))))))))))</f>
        <v>4</v>
      </c>
      <c r="J131" s="35">
        <f>IF(AND(G131=1,I131=1),1,IF(AND(G131=1,I131=2),2,IF(AND(G131=1,I131=3),3,IF(AND(G131=1,I131=4),4,IF(AND(G131=1,I131=5),5,IF(AND(G131=2,I131=1),6,IF(AND(G131=2,I131=2),7,IF(AND(G131=2,I131=3),8,IF(AND(G131=2,I131=4),9,IF(AND(G131=2,I131=5),10,IF(AND(G131=3,I131=1),11,IF(AND(G131=3,I131=2),12,IF(AND(G131=3,I131=3),13,IF(AND(G131=3,I131=4),14,IF(AND(G131=3,I131=5),15,IF(AND(G131=4,I131=1),16,IF(AND(G131=4,I131=2),17,IF(AND(G131=4,I131=3),18,IF(AND(G131=4,I131=4),19,IF(AND(G131=4,I131=5),20,IF(AND(G131=5,I131=1),21,IF(AND(G131=5,I131=2),22,IF(AND(G131=5,I131=3),23,IF(AND(G131=5,I131=4),24,IF(AND(G131=5,I131=5),25,IF(AND(G131=1,I131=6),26,IF(AND(G131=1,I131=7),27,IF(AND(G131=1,I131=8),28,IF(AND(G131=2,I131=6),29,IF(AND(G131=2,I131=7),30,IF(AND(G131=2,I131=8),31,IF(AND(G131=3,I131=6),32,IF(AND(G131=3,I131=7),33,IF(AND(G131=3,I131=8),34,IF(AND(G131=4,I131=6),35,IF(AND(G131=4,I131=7),36,IF(AND(G131=4,I131=8),37,IF(AND(G131=5,I131=6),38,IF(AND(G131=5,I131=7),39,IF(AND(G131=5,I131=8),40,IF(AND(G131=6,I131=9),41,IF(AND(G131=6,I131=10),42,IF(AND(G131=6,I131=11),43,IF(AND(G131=7,I131=9),44,IF(AND(G131=7,I131=10),45,IF(AND(G131=7,I131=11),46,IF(AND(G131=8,I131=9),47,IF(AND(G131=8,I131=10),48,IF(AND(G131=8,I131=11),49,"Seleccione")))))))))))))))))))))))))))))))))))))))))))))))))</f>
        <v>24</v>
      </c>
      <c r="K131" s="173" t="str">
        <f>IF(J131=1,'Etapa 2 - Análisis'!$Y$4,IF(J131=2,'Etapa 2 - Análisis'!$Z$4,IF(J131=6,'Etapa 2 - Análisis'!$AD$4,IF(J131=7,'Etapa 2 - Análisis'!$AE$4,IF(J131=11,'Etapa 2 - Análisis'!$AI$4,IF(J131=3,'Etapa 2 - Análisis'!$AA$4,IF(J131=8,'Etapa 2 - Análisis'!$AF$4,IF(J131=12,'Etapa 2 - Análisis'!$AJ$4,IF(J131=16,'Etapa 2 - Análisis'!$AN$4,IF(J131=4,'Etapa 2 - Análisis'!$AB$4,IF(J131=5,'Etapa 2 - Análisis'!$AC$4,IF(J131=9,'Etapa 2 - Análisis'!$AG$4,IF(J131=13,'Etapa 2 - Análisis'!$AK$4,IF(J131=17,'Etapa 2 - Análisis'!$AO$4,IF(J131=18,'Etapa 2 - Análisis'!$AP$4,IF(J131=21,'Etapa 2 - Análisis'!$AS$4,IF(J131=22,'Etapa 2 - Análisis'!$AT$4,IF(J131=10,'Etapa 2 - Análisis'!$AH$4,IF(J131=14,'Etapa 2 - Análisis'!$AL$4,IF(J131=15,'Etapa 2 - Análisis'!$AM$4,IF(J131=19,'Etapa 2 - Análisis'!$AQ$4,IF(J131=20,'Etapa 2 - Análisis'!$AR$4,IF(J131=23,'Etapa 2 - Análisis'!$AU$4,IF(J131=24,'Etapa 2 - Análisis'!$AV$4,IF(J131=25,'Etapa 2 - Análisis'!$AW$4,IF(J131=26,'Etapa 2 - Análisis'!$Y$13,IF(J131=27,'Etapa 2 - Análisis'!$Z$13,IF(J131=28,'Etapa 2 - Análisis'!$AA$13,IF(J131=29,'Etapa 2 - Análisis'!$AB$13,IF(J131=30,'Etapa 2 - Análisis'!$AC$13,IF(J131=31,'Etapa 2 - Análisis'!$AD$13,IF(J131=32,'Etapa 2 - Análisis'!$AE$13,IF(J131=33,'Etapa 2 - Análisis'!$AF$13,IF(J131=34,'Etapa 2 - Análisis'!$AG$13,IF(J131=35,'Etapa 2 - Análisis'!$AH$13,IF(J131=36,'Etapa 2 - Análisis'!$AI$13,IF(J131=37,'Etapa 2 - Análisis'!$AJ$13,IF(J131=38,'Etapa 2 - Análisis'!$AK$13,IF(J131=39,'Etapa 2 - Análisis'!$AL$13,IF(J131=40,'Etapa 2 - Análisis'!$AM$13,IF(J131=41,'Etapa 2 - Análisis'!$Y$8,IF(J131=42,'Etapa 2 - Análisis'!$Z$8,IF(J131=43,'Etapa 2 - Análisis'!$AA$8,IF(J131=44,'Etapa 2 - Análisis'!$AB$8,IF(J131=45,'Etapa 2 - Análisis'!$AC$8,IF(J131=46,'Etapa 2 - Análisis'!$AD$8,IF(J131=47,'Etapa 2 - Análisis'!$AE$8,IF(J131=48,'Etapa 2 - Análisis'!$AF$8,IF(J131=49,'Etapa 2 - Análisis'!$AG$8,"Sin Zona")))))))))))))))))))))))))))))))))))))))))))))))))</f>
        <v>ZONA DE RIESGO EXTREMA</v>
      </c>
      <c r="L131" s="167" t="s">
        <v>320</v>
      </c>
      <c r="M131" s="65" t="s">
        <v>652</v>
      </c>
      <c r="N131" s="66" t="s">
        <v>225</v>
      </c>
      <c r="O131" s="35" t="s">
        <v>395</v>
      </c>
      <c r="P131" s="35" t="str">
        <f>IF($C$33="Oportunidad","NO APLICA","")</f>
        <v/>
      </c>
      <c r="Q131" s="167" t="s">
        <v>209</v>
      </c>
      <c r="R131" s="35">
        <f>IF(Q131="1 - Rara vez",1,IF(Q131="2 - Improbable",2,IF(Q131="3 - Posible",3,IF(Q131="4 - Probable",4,IF(Q131="5 - Casi seguro",5,IF(Q131="1 - Baja",6,IF(Q131="2 - Media",7,IF(Q131="3 - Alta",8,IF(Q131="NO APLICA","",IF(Q131="Seleccione",0))))))))))</f>
        <v>5</v>
      </c>
      <c r="S131" s="167" t="s">
        <v>213</v>
      </c>
      <c r="T131" s="35">
        <f>IF(S131="1 -Insignificante",1,IF(S131="2 -Menor",2,IF(S131="3 -Moderado",3,IF(S131="4 -Mayor",4,IF(S131="10 -Mayor",7,IF(S131="5 -Catastrófico",5,IF(S131="5 -Moderado",6,IF(S131="20 -Catastrófico",8,IF(S131="1 - Mínimo/Leve",9,IF(S131="2 - Importante",10,IF(S131="3 - Fuerte",11,IF(S131="NO APLICA","",IF(S131="Seleccione",0)))))))))))))</f>
        <v>4</v>
      </c>
      <c r="U131" s="35">
        <f>IF(AND(R131=1,T131=1),1,IF(AND(R131=1,T131=2),2,IF(AND(R131=1,T131=3),3,IF(AND(R131=1,T131=4),4,IF(AND(R131=1,T131=5),5,IF(AND(R131=2,T131=1),6,IF(AND(R131=2,T131=2),7,IF(AND(R131=2,T131=3),8,IF(AND(R131=2,T131=4),9,IF(AND(R131=2,T131=5),10,IF(AND(R131=3,T131=1),11,IF(AND(R131=3,T131=2),12,IF(AND(R131=3,T131=3),13,IF(AND(R131=3,T131=4),14,IF(AND(R131=3,T131=5),15,IF(AND(R131=4,T131=1),16,IF(AND(R131=4,T131=2),17,IF(AND(R131=4,T131=3),18,IF(AND(R131=4,T131=4),19,IF(AND(R131=4,T131=5),20,IF(AND(R131=5,T131=1),21,IF(AND(R131=5,T131=2),22,IF(AND(R131=5,T131=3),23,IF(AND(R131=5,T131=4),24,IF(AND(R131=5,T131=5),25,IF(AND(R131=1,T131=6),26,IF(AND(R131=1,T131=7),27,IF(AND(R131=1,T131=8),28,IF(AND(R131=2,T131=6),29,IF(AND(R131=2,T131=7),30,IF(AND(R131=2,T131=8),31,IF(AND(R131=3,T131=6),32,IF(AND(R131=3,T131=7),33,IF(AND(R131=3,T131=8),34,IF(AND(R131=4,T131=6),35,IF(AND(R131=4,T131=7),36,IF(AND(R131=4,T131=8),37,IF(AND(R131=5,T131=6),38,IF(AND(R131=5,T131=7),39,IF(AND(R131=5,T131=8),40,IF(AND(R131=6,T131=9),41,IF(AND(R131=6,T131=10),42,IF(AND(R131=6,T131=11),43,IF(AND(R131=7,T131=9),44,IF(AND(R131=7,T131=10),45,IF(AND(R131=7,T131=11),46,IF(AND(R131=8,T131=9),47,IF(AND(R131=8,T131=10),48,IF(AND(R131=8,T131=11),49,IF(AND(R131="",T131=""),"","Seleccione"))))))))))))))))))))))))))))))))))))))))))))))))))</f>
        <v>24</v>
      </c>
      <c r="V131" s="173" t="str">
        <f>IF(U131=1,'Etapa 2 - Análisis'!$Y$4,IF(U131=2,'Etapa 2 - Análisis'!$Z$4,IF(U131=6,'Etapa 2 - Análisis'!$AD$4,IF(U131=7,'Etapa 2 - Análisis'!$AE$4,IF(U131=11,'Etapa 2 - Análisis'!$AI$4,IF(U131=3,'Etapa 2 - Análisis'!$AA$4,IF(U131=8,'Etapa 2 - Análisis'!$AF$4,IF(U131=12,'Etapa 2 - Análisis'!$AJ$4,IF(U131=16,'Etapa 2 - Análisis'!$AN$4,IF(U131=4,'Etapa 2 - Análisis'!$AB$4,IF(U131=5,'Etapa 2 - Análisis'!$AC$4,IF(U131=9,'Etapa 2 - Análisis'!$AF$4,IF(U131=13,'Etapa 2 - Análisis'!$AK$4,IF(U131=17,'Etapa 2 - Análisis'!$AO$4,IF(U131=18,'Etapa 2 - Análisis'!$AP$4,IF(U131=21,'Etapa 2 - Análisis'!$AS$4,IF(U131=22,'Etapa 2 - Análisis'!$AT$4,IF(U131=10,'Etapa 2 - Análisis'!$AH$4,IF(U131=14,'Etapa 2 - Análisis'!$AL$4,IF(U131=15,'Etapa 2 - Análisis'!$AM$4,IF(U131=19,'Etapa 2 - Análisis'!$AQ$4,IF(U131=20,'Etapa 2 - Análisis'!$AR$4,IF(U131=23,'Etapa 2 - Análisis'!$AU$4,IF(U131=24,'Etapa 2 - Análisis'!$AV$4,IF(U131=25,'Etapa 2 - Análisis'!$AW$4,IF(U131=26,'Etapa 2 - Análisis'!$Y$13,IF(U131=27,'Etapa 2 - Análisis'!$Z$13,IF(U131=28,'Etapa 2 - Análisis'!$AA$13,IF(U131=29,'Etapa 2 - Análisis'!$AB$13,IF(U131=30,'Etapa 2 - Análisis'!$AC$13,IF(U131=31,'Etapa 2 - Análisis'!$AD$13,IF(U131=32,'Etapa 2 - Análisis'!$AE$13,IF(U131=33,'Etapa 2 - Análisis'!$AF$13,IF(U131=34,'Etapa 2 - Análisis'!$AG$13,IF(U131=35,'Etapa 2 - Análisis'!$AH$13,IF(U131=36,'Etapa 2 - Análisis'!$AI$13,IF(U131=37,'Etapa 2 - Análisis'!$AJ$13,IF(U131=38,'Etapa 2 - Análisis'!$AK$13,IF(U131=39,'Etapa 2 - Análisis'!$AL$13,IF(U131=40,'Etapa 2 - Análisis'!$AM$13,IF(U131=41,'Etapa 2 - Análisis'!$Y$8,IF(U131=42,'Etapa 2 - Análisis'!$Z$8,IF(U131=43,'Etapa 2 - Análisis'!$AA$8,IF(U131=44,'Etapa 2 - Análisis'!$AB$8,IF(U131=45,'Etapa 2 - Análisis'!$AC$8,IF(U131=46,'Etapa 2 - Análisis'!$AD$8,IF(U131=47,'Etapa 2 - Análisis'!$AE$8,IF(U131=48,'Etapa 2 - Análisis'!$AF$8,IF(U131=49,'Etapa 2 - Análisis'!$AG$8,IF(U131="","NO APLICA","Sin Zona"))))))))))))))))))))))))))))))))))))))))))))))))))</f>
        <v>ZONA DE RIESGO EXTREMA</v>
      </c>
      <c r="W131" s="80" t="s">
        <v>575</v>
      </c>
      <c r="X131" s="138">
        <v>44535</v>
      </c>
      <c r="Y131" s="138">
        <v>44547</v>
      </c>
      <c r="Z131" s="80" t="s">
        <v>655</v>
      </c>
      <c r="AA131" s="180" t="s">
        <v>656</v>
      </c>
    </row>
    <row r="132" spans="1:27" x14ac:dyDescent="0.25">
      <c r="A132" s="166"/>
      <c r="B132" s="178"/>
      <c r="C132" s="168"/>
      <c r="D132" s="80"/>
      <c r="E132" s="180"/>
      <c r="F132" s="168"/>
      <c r="G132" s="35"/>
      <c r="H132" s="168"/>
      <c r="I132" s="35"/>
      <c r="J132" s="35"/>
      <c r="K132" s="173"/>
      <c r="L132" s="168"/>
      <c r="M132" s="65"/>
      <c r="N132" s="66" t="s">
        <v>218</v>
      </c>
      <c r="O132" s="35" t="str">
        <f t="shared" ref="O132:P135" si="20">IF($C$33="Oportunidad","NO APLICA","")</f>
        <v/>
      </c>
      <c r="P132" s="35" t="str">
        <f t="shared" si="20"/>
        <v/>
      </c>
      <c r="Q132" s="168"/>
      <c r="R132" s="35"/>
      <c r="S132" s="168"/>
      <c r="T132" s="35"/>
      <c r="U132" s="35"/>
      <c r="V132" s="173"/>
      <c r="W132" s="80"/>
      <c r="X132" s="80"/>
      <c r="Y132" s="80"/>
      <c r="Z132" s="80"/>
      <c r="AA132" s="180"/>
    </row>
    <row r="133" spans="1:27" x14ac:dyDescent="0.25">
      <c r="A133" s="166"/>
      <c r="B133" s="178"/>
      <c r="C133" s="168"/>
      <c r="D133" s="80"/>
      <c r="E133" s="180"/>
      <c r="F133" s="168"/>
      <c r="G133" s="35"/>
      <c r="H133" s="168"/>
      <c r="I133" s="35"/>
      <c r="J133" s="35"/>
      <c r="K133" s="173"/>
      <c r="L133" s="168"/>
      <c r="M133" s="65"/>
      <c r="N133" s="66" t="s">
        <v>218</v>
      </c>
      <c r="O133" s="35" t="str">
        <f t="shared" si="20"/>
        <v/>
      </c>
      <c r="P133" s="35" t="str">
        <f t="shared" si="20"/>
        <v/>
      </c>
      <c r="Q133" s="168"/>
      <c r="R133" s="35"/>
      <c r="S133" s="168"/>
      <c r="T133" s="35"/>
      <c r="U133" s="35"/>
      <c r="V133" s="173"/>
      <c r="W133" s="80"/>
      <c r="X133" s="80"/>
      <c r="Y133" s="80"/>
      <c r="Z133" s="80"/>
      <c r="AA133" s="180"/>
    </row>
    <row r="134" spans="1:27" x14ac:dyDescent="0.25">
      <c r="A134" s="166"/>
      <c r="B134" s="178"/>
      <c r="C134" s="168"/>
      <c r="D134" s="80"/>
      <c r="E134" s="180"/>
      <c r="F134" s="168"/>
      <c r="G134" s="35"/>
      <c r="H134" s="168"/>
      <c r="I134" s="35"/>
      <c r="J134" s="35"/>
      <c r="K134" s="173"/>
      <c r="L134" s="168"/>
      <c r="M134" s="65"/>
      <c r="N134" s="66" t="s">
        <v>218</v>
      </c>
      <c r="O134" s="35" t="str">
        <f t="shared" si="20"/>
        <v/>
      </c>
      <c r="P134" s="35" t="str">
        <f t="shared" si="20"/>
        <v/>
      </c>
      <c r="Q134" s="168"/>
      <c r="R134" s="35"/>
      <c r="S134" s="168"/>
      <c r="T134" s="35"/>
      <c r="U134" s="35"/>
      <c r="V134" s="173"/>
      <c r="W134" s="80"/>
      <c r="X134" s="80"/>
      <c r="Y134" s="80"/>
      <c r="Z134" s="80"/>
      <c r="AA134" s="180"/>
    </row>
    <row r="135" spans="1:27" x14ac:dyDescent="0.25">
      <c r="A135" s="166"/>
      <c r="B135" s="179"/>
      <c r="C135" s="169"/>
      <c r="D135" s="80"/>
      <c r="E135" s="180"/>
      <c r="F135" s="169"/>
      <c r="G135" s="35"/>
      <c r="H135" s="169"/>
      <c r="I135" s="35"/>
      <c r="J135" s="35"/>
      <c r="K135" s="173"/>
      <c r="L135" s="169"/>
      <c r="M135" s="65"/>
      <c r="N135" s="66" t="s">
        <v>218</v>
      </c>
      <c r="O135" s="35" t="str">
        <f t="shared" si="20"/>
        <v/>
      </c>
      <c r="P135" s="35" t="str">
        <f t="shared" si="20"/>
        <v/>
      </c>
      <c r="Q135" s="169"/>
      <c r="R135" s="35"/>
      <c r="S135" s="169"/>
      <c r="T135" s="35"/>
      <c r="U135" s="35"/>
      <c r="V135" s="173"/>
      <c r="W135" s="80"/>
      <c r="X135" s="80"/>
      <c r="Y135" s="80"/>
      <c r="Z135" s="80"/>
      <c r="AA135" s="180"/>
    </row>
    <row r="136" spans="1:27" ht="114.75" customHeight="1" x14ac:dyDescent="0.25">
      <c r="A136" s="166">
        <v>24</v>
      </c>
      <c r="B136" s="177" t="s">
        <v>662</v>
      </c>
      <c r="C136" s="167" t="s">
        <v>330</v>
      </c>
      <c r="D136" s="80" t="s">
        <v>578</v>
      </c>
      <c r="E136" s="180" t="s">
        <v>658</v>
      </c>
      <c r="F136" s="167" t="s">
        <v>209</v>
      </c>
      <c r="G136" s="35">
        <f>IF(F136="1 - Rara vez",1,IF(F136="2 - Improbable",2,IF(F136="3 - Posible",3,IF(F136="4 - Probable",4,IF(F136="5 - Casi seguro",5,IF(F136="1 - Baja",6,IF(F136="2 - Media",7,IF(F136="3 - Alta",8,IF(F136="Seleccione",0)))))))))</f>
        <v>5</v>
      </c>
      <c r="H136" s="167" t="s">
        <v>213</v>
      </c>
      <c r="I136" s="35">
        <f>IF(H136="1 -Insignificante",1,IF(H136="2 -Menor",2,IF(H136="3 -Moderado",3,IF(H136="5 -Moderado",6,IF(H136="4 -Mayor",4,IF(H136="10 -Mayor",7,IF(H136="5 -Catastrófico",5,IF(H136="20 -Catastrófico",8,IF(H136="1 - Mínimo/Leve",9,IF(H136="2 - Importante",10,IF(H136="3 - Fuerte",11,IF(H136="Seleccione",0))))))))))))</f>
        <v>4</v>
      </c>
      <c r="J136" s="35">
        <f>IF(AND(G136=1,I136=1),1,IF(AND(G136=1,I136=2),2,IF(AND(G136=1,I136=3),3,IF(AND(G136=1,I136=4),4,IF(AND(G136=1,I136=5),5,IF(AND(G136=2,I136=1),6,IF(AND(G136=2,I136=2),7,IF(AND(G136=2,I136=3),8,IF(AND(G136=2,I136=4),9,IF(AND(G136=2,I136=5),10,IF(AND(G136=3,I136=1),11,IF(AND(G136=3,I136=2),12,IF(AND(G136=3,I136=3),13,IF(AND(G136=3,I136=4),14,IF(AND(G136=3,I136=5),15,IF(AND(G136=4,I136=1),16,IF(AND(G136=4,I136=2),17,IF(AND(G136=4,I136=3),18,IF(AND(G136=4,I136=4),19,IF(AND(G136=4,I136=5),20,IF(AND(G136=5,I136=1),21,IF(AND(G136=5,I136=2),22,IF(AND(G136=5,I136=3),23,IF(AND(G136=5,I136=4),24,IF(AND(G136=5,I136=5),25,IF(AND(G136=1,I136=6),26,IF(AND(G136=1,I136=7),27,IF(AND(G136=1,I136=8),28,IF(AND(G136=2,I136=6),29,IF(AND(G136=2,I136=7),30,IF(AND(G136=2,I136=8),31,IF(AND(G136=3,I136=6),32,IF(AND(G136=3,I136=7),33,IF(AND(G136=3,I136=8),34,IF(AND(G136=4,I136=6),35,IF(AND(G136=4,I136=7),36,IF(AND(G136=4,I136=8),37,IF(AND(G136=5,I136=6),38,IF(AND(G136=5,I136=7),39,IF(AND(G136=5,I136=8),40,IF(AND(G136=6,I136=9),41,IF(AND(G136=6,I136=10),42,IF(AND(G136=6,I136=11),43,IF(AND(G136=7,I136=9),44,IF(AND(G136=7,I136=10),45,IF(AND(G136=7,I136=11),46,IF(AND(G136=8,I136=9),47,IF(AND(G136=8,I136=10),48,IF(AND(G136=8,I136=11),49,"Seleccione")))))))))))))))))))))))))))))))))))))))))))))))))</f>
        <v>24</v>
      </c>
      <c r="K136" s="173" t="str">
        <f>IF(J136=1,'Etapa 2 - Análisis'!$Y$4,IF(J136=2,'Etapa 2 - Análisis'!$Z$4,IF(J136=6,'Etapa 2 - Análisis'!$AD$4,IF(J136=7,'Etapa 2 - Análisis'!$AE$4,IF(J136=11,'Etapa 2 - Análisis'!$AI$4,IF(J136=3,'Etapa 2 - Análisis'!$AA$4,IF(J136=8,'Etapa 2 - Análisis'!$AF$4,IF(J136=12,'Etapa 2 - Análisis'!$AJ$4,IF(J136=16,'Etapa 2 - Análisis'!$AN$4,IF(J136=4,'Etapa 2 - Análisis'!$AB$4,IF(J136=5,'Etapa 2 - Análisis'!$AC$4,IF(J136=9,'Etapa 2 - Análisis'!$AG$4,IF(J136=13,'Etapa 2 - Análisis'!$AK$4,IF(J136=17,'Etapa 2 - Análisis'!$AO$4,IF(J136=18,'Etapa 2 - Análisis'!$AP$4,IF(J136=21,'Etapa 2 - Análisis'!$AS$4,IF(J136=22,'Etapa 2 - Análisis'!$AT$4,IF(J136=10,'Etapa 2 - Análisis'!$AH$4,IF(J136=14,'Etapa 2 - Análisis'!$AL$4,IF(J136=15,'Etapa 2 - Análisis'!$AM$4,IF(J136=19,'Etapa 2 - Análisis'!$AQ$4,IF(J136=20,'Etapa 2 - Análisis'!$AR$4,IF(J136=23,'Etapa 2 - Análisis'!$AU$4,IF(J136=24,'Etapa 2 - Análisis'!$AV$4,IF(J136=25,'Etapa 2 - Análisis'!$AW$4,IF(J136=26,'Etapa 2 - Análisis'!$Y$13,IF(J136=27,'Etapa 2 - Análisis'!$Z$13,IF(J136=28,'Etapa 2 - Análisis'!$AA$13,IF(J136=29,'Etapa 2 - Análisis'!$AB$13,IF(J136=30,'Etapa 2 - Análisis'!$AC$13,IF(J136=31,'Etapa 2 - Análisis'!$AD$13,IF(J136=32,'Etapa 2 - Análisis'!$AE$13,IF(J136=33,'Etapa 2 - Análisis'!$AF$13,IF(J136=34,'Etapa 2 - Análisis'!$AG$13,IF(J136=35,'Etapa 2 - Análisis'!$AH$13,IF(J136=36,'Etapa 2 - Análisis'!$AI$13,IF(J136=37,'Etapa 2 - Análisis'!$AJ$13,IF(J136=38,'Etapa 2 - Análisis'!$AK$13,IF(J136=39,'Etapa 2 - Análisis'!$AL$13,IF(J136=40,'Etapa 2 - Análisis'!$AM$13,IF(J136=41,'Etapa 2 - Análisis'!$Y$8,IF(J136=42,'Etapa 2 - Análisis'!$Z$8,IF(J136=43,'Etapa 2 - Análisis'!$AA$8,IF(J136=44,'Etapa 2 - Análisis'!$AB$8,IF(J136=45,'Etapa 2 - Análisis'!$AC$8,IF(J136=46,'Etapa 2 - Análisis'!$AD$8,IF(J136=47,'Etapa 2 - Análisis'!$AE$8,IF(J136=48,'Etapa 2 - Análisis'!$AF$8,IF(J136=49,'Etapa 2 - Análisis'!$AG$8,"Sin Zona")))))))))))))))))))))))))))))))))))))))))))))))))</f>
        <v>ZONA DE RIESGO EXTREMA</v>
      </c>
      <c r="L136" s="167" t="s">
        <v>320</v>
      </c>
      <c r="M136" s="65" t="s">
        <v>659</v>
      </c>
      <c r="N136" s="66" t="s">
        <v>225</v>
      </c>
      <c r="O136" s="35" t="s">
        <v>568</v>
      </c>
      <c r="P136" s="35" t="str">
        <f>IF($C$33="Oportunidad","NO APLICA","")</f>
        <v/>
      </c>
      <c r="Q136" s="167" t="s">
        <v>209</v>
      </c>
      <c r="R136" s="35">
        <f>IF(Q136="1 - Rara vez",1,IF(Q136="2 - Improbable",2,IF(Q136="3 - Posible",3,IF(Q136="4 - Probable",4,IF(Q136="5 - Casi seguro",5,IF(Q136="1 - Baja",6,IF(Q136="2 - Media",7,IF(Q136="3 - Alta",8,IF(Q136="NO APLICA","",IF(Q136="Seleccione",0))))))))))</f>
        <v>5</v>
      </c>
      <c r="S136" s="167" t="s">
        <v>213</v>
      </c>
      <c r="T136" s="35">
        <f>IF(S136="1 -Insignificante",1,IF(S136="2 -Menor",2,IF(S136="3 -Moderado",3,IF(S136="4 -Mayor",4,IF(S136="10 -Mayor",7,IF(S136="5 -Catastrófico",5,IF(S136="5 -Moderado",6,IF(S136="20 -Catastrófico",8,IF(S136="1 - Mínimo/Leve",9,IF(S136="2 - Importante",10,IF(S136="3 - Fuerte",11,IF(S136="NO APLICA","",IF(S136="Seleccione",0)))))))))))))</f>
        <v>4</v>
      </c>
      <c r="U136" s="35">
        <f>IF(AND(R136=1,T136=1),1,IF(AND(R136=1,T136=2),2,IF(AND(R136=1,T136=3),3,IF(AND(R136=1,T136=4),4,IF(AND(R136=1,T136=5),5,IF(AND(R136=2,T136=1),6,IF(AND(R136=2,T136=2),7,IF(AND(R136=2,T136=3),8,IF(AND(R136=2,T136=4),9,IF(AND(R136=2,T136=5),10,IF(AND(R136=3,T136=1),11,IF(AND(R136=3,T136=2),12,IF(AND(R136=3,T136=3),13,IF(AND(R136=3,T136=4),14,IF(AND(R136=3,T136=5),15,IF(AND(R136=4,T136=1),16,IF(AND(R136=4,T136=2),17,IF(AND(R136=4,T136=3),18,IF(AND(R136=4,T136=4),19,IF(AND(R136=4,T136=5),20,IF(AND(R136=5,T136=1),21,IF(AND(R136=5,T136=2),22,IF(AND(R136=5,T136=3),23,IF(AND(R136=5,T136=4),24,IF(AND(R136=5,T136=5),25,IF(AND(R136=1,T136=6),26,IF(AND(R136=1,T136=7),27,IF(AND(R136=1,T136=8),28,IF(AND(R136=2,T136=6),29,IF(AND(R136=2,T136=7),30,IF(AND(R136=2,T136=8),31,IF(AND(R136=3,T136=6),32,IF(AND(R136=3,T136=7),33,IF(AND(R136=3,T136=8),34,IF(AND(R136=4,T136=6),35,IF(AND(R136=4,T136=7),36,IF(AND(R136=4,T136=8),37,IF(AND(R136=5,T136=6),38,IF(AND(R136=5,T136=7),39,IF(AND(R136=5,T136=8),40,IF(AND(R136=6,T136=9),41,IF(AND(R136=6,T136=10),42,IF(AND(R136=6,T136=11),43,IF(AND(R136=7,T136=9),44,IF(AND(R136=7,T136=10),45,IF(AND(R136=7,T136=11),46,IF(AND(R136=8,T136=9),47,IF(AND(R136=8,T136=10),48,IF(AND(R136=8,T136=11),49,IF(AND(R136="",T136=""),"","Seleccione"))))))))))))))))))))))))))))))))))))))))))))))))))</f>
        <v>24</v>
      </c>
      <c r="V136" s="173" t="str">
        <f>IF(U136=1,'Etapa 2 - Análisis'!$Y$4,IF(U136=2,'Etapa 2 - Análisis'!$Z$4,IF(U136=6,'Etapa 2 - Análisis'!$AD$4,IF(U136=7,'Etapa 2 - Análisis'!$AE$4,IF(U136=11,'Etapa 2 - Análisis'!$AI$4,IF(U136=3,'Etapa 2 - Análisis'!$AA$4,IF(U136=8,'Etapa 2 - Análisis'!$AF$4,IF(U136=12,'Etapa 2 - Análisis'!$AJ$4,IF(U136=16,'Etapa 2 - Análisis'!$AN$4,IF(U136=4,'Etapa 2 - Análisis'!$AB$4,IF(U136=5,'Etapa 2 - Análisis'!$AC$4,IF(U136=9,'Etapa 2 - Análisis'!$AF$4,IF(U136=13,'Etapa 2 - Análisis'!$AK$4,IF(U136=17,'Etapa 2 - Análisis'!$AO$4,IF(U136=18,'Etapa 2 - Análisis'!$AP$4,IF(U136=21,'Etapa 2 - Análisis'!$AS$4,IF(U136=22,'Etapa 2 - Análisis'!$AT$4,IF(U136=10,'Etapa 2 - Análisis'!$AH$4,IF(U136=14,'Etapa 2 - Análisis'!$AL$4,IF(U136=15,'Etapa 2 - Análisis'!$AM$4,IF(U136=19,'Etapa 2 - Análisis'!$AQ$4,IF(U136=20,'Etapa 2 - Análisis'!$AR$4,IF(U136=23,'Etapa 2 - Análisis'!$AU$4,IF(U136=24,'Etapa 2 - Análisis'!$AV$4,IF(U136=25,'Etapa 2 - Análisis'!$AW$4,IF(U136=26,'Etapa 2 - Análisis'!$Y$13,IF(U136=27,'Etapa 2 - Análisis'!$Z$13,IF(U136=28,'Etapa 2 - Análisis'!$AA$13,IF(U136=29,'Etapa 2 - Análisis'!$AB$13,IF(U136=30,'Etapa 2 - Análisis'!$AC$13,IF(U136=31,'Etapa 2 - Análisis'!$AD$13,IF(U136=32,'Etapa 2 - Análisis'!$AE$13,IF(U136=33,'Etapa 2 - Análisis'!$AF$13,IF(U136=34,'Etapa 2 - Análisis'!$AG$13,IF(U136=35,'Etapa 2 - Análisis'!$AH$13,IF(U136=36,'Etapa 2 - Análisis'!$AI$13,IF(U136=37,'Etapa 2 - Análisis'!$AJ$13,IF(U136=38,'Etapa 2 - Análisis'!$AK$13,IF(U136=39,'Etapa 2 - Análisis'!$AL$13,IF(U136=40,'Etapa 2 - Análisis'!$AM$13,IF(U136=41,'Etapa 2 - Análisis'!$Y$8,IF(U136=42,'Etapa 2 - Análisis'!$Z$8,IF(U136=43,'Etapa 2 - Análisis'!$AA$8,IF(U136=44,'Etapa 2 - Análisis'!$AB$8,IF(U136=45,'Etapa 2 - Análisis'!$AC$8,IF(U136=46,'Etapa 2 - Análisis'!$AD$8,IF(U136=47,'Etapa 2 - Análisis'!$AE$8,IF(U136=48,'Etapa 2 - Análisis'!$AF$8,IF(U136=49,'Etapa 2 - Análisis'!$AG$8,IF(U136="","NO APLICA","Sin Zona"))))))))))))))))))))))))))))))))))))))))))))))))))</f>
        <v>ZONA DE RIESGO EXTREMA</v>
      </c>
      <c r="W136" s="80" t="s">
        <v>575</v>
      </c>
      <c r="X136" s="138">
        <v>44535</v>
      </c>
      <c r="Y136" s="138">
        <v>44547</v>
      </c>
      <c r="Z136" s="80" t="s">
        <v>660</v>
      </c>
      <c r="AA136" s="180" t="s">
        <v>661</v>
      </c>
    </row>
    <row r="137" spans="1:27" x14ac:dyDescent="0.25">
      <c r="A137" s="166"/>
      <c r="B137" s="178"/>
      <c r="C137" s="168"/>
      <c r="D137" s="80"/>
      <c r="E137" s="180"/>
      <c r="F137" s="168"/>
      <c r="G137" s="35"/>
      <c r="H137" s="168"/>
      <c r="I137" s="35"/>
      <c r="J137" s="35"/>
      <c r="K137" s="173"/>
      <c r="L137" s="168"/>
      <c r="M137" s="65"/>
      <c r="N137" s="66" t="s">
        <v>218</v>
      </c>
      <c r="O137" s="35" t="str">
        <f t="shared" ref="O137:P140" si="21">IF($C$33="Oportunidad","NO APLICA","")</f>
        <v/>
      </c>
      <c r="P137" s="35" t="str">
        <f t="shared" si="21"/>
        <v/>
      </c>
      <c r="Q137" s="168"/>
      <c r="R137" s="35"/>
      <c r="S137" s="168"/>
      <c r="T137" s="35"/>
      <c r="U137" s="35"/>
      <c r="V137" s="173"/>
      <c r="W137" s="80"/>
      <c r="X137" s="80"/>
      <c r="Y137" s="80"/>
      <c r="Z137" s="80"/>
      <c r="AA137" s="180"/>
    </row>
    <row r="138" spans="1:27" x14ac:dyDescent="0.25">
      <c r="A138" s="166"/>
      <c r="B138" s="178"/>
      <c r="C138" s="168"/>
      <c r="D138" s="80"/>
      <c r="E138" s="180"/>
      <c r="F138" s="168"/>
      <c r="G138" s="35"/>
      <c r="H138" s="168"/>
      <c r="I138" s="35"/>
      <c r="J138" s="35"/>
      <c r="K138" s="173"/>
      <c r="L138" s="168"/>
      <c r="M138" s="65"/>
      <c r="N138" s="66" t="s">
        <v>218</v>
      </c>
      <c r="O138" s="35" t="str">
        <f t="shared" si="21"/>
        <v/>
      </c>
      <c r="P138" s="35" t="str">
        <f t="shared" si="21"/>
        <v/>
      </c>
      <c r="Q138" s="168"/>
      <c r="R138" s="35"/>
      <c r="S138" s="168"/>
      <c r="T138" s="35"/>
      <c r="U138" s="35"/>
      <c r="V138" s="173"/>
      <c r="W138" s="80"/>
      <c r="X138" s="80"/>
      <c r="Y138" s="80"/>
      <c r="Z138" s="80"/>
      <c r="AA138" s="180"/>
    </row>
    <row r="139" spans="1:27" x14ac:dyDescent="0.25">
      <c r="A139" s="166"/>
      <c r="B139" s="178"/>
      <c r="C139" s="168"/>
      <c r="D139" s="80"/>
      <c r="E139" s="180"/>
      <c r="F139" s="168"/>
      <c r="G139" s="35"/>
      <c r="H139" s="168"/>
      <c r="I139" s="35"/>
      <c r="J139" s="35"/>
      <c r="K139" s="173"/>
      <c r="L139" s="168"/>
      <c r="M139" s="65"/>
      <c r="N139" s="66" t="s">
        <v>218</v>
      </c>
      <c r="O139" s="35" t="str">
        <f t="shared" si="21"/>
        <v/>
      </c>
      <c r="P139" s="35" t="str">
        <f t="shared" si="21"/>
        <v/>
      </c>
      <c r="Q139" s="168"/>
      <c r="R139" s="35"/>
      <c r="S139" s="168"/>
      <c r="T139" s="35"/>
      <c r="U139" s="35"/>
      <c r="V139" s="173"/>
      <c r="W139" s="80"/>
      <c r="X139" s="80"/>
      <c r="Y139" s="80"/>
      <c r="Z139" s="80"/>
      <c r="AA139" s="180"/>
    </row>
    <row r="140" spans="1:27" x14ac:dyDescent="0.25">
      <c r="A140" s="166"/>
      <c r="B140" s="179"/>
      <c r="C140" s="169"/>
      <c r="D140" s="80"/>
      <c r="E140" s="180"/>
      <c r="F140" s="169"/>
      <c r="G140" s="35"/>
      <c r="H140" s="169"/>
      <c r="I140" s="35"/>
      <c r="J140" s="35"/>
      <c r="K140" s="173"/>
      <c r="L140" s="169"/>
      <c r="M140" s="65"/>
      <c r="N140" s="66" t="s">
        <v>218</v>
      </c>
      <c r="O140" s="35" t="str">
        <f t="shared" si="21"/>
        <v/>
      </c>
      <c r="P140" s="35" t="str">
        <f t="shared" si="21"/>
        <v/>
      </c>
      <c r="Q140" s="169"/>
      <c r="R140" s="35"/>
      <c r="S140" s="169"/>
      <c r="T140" s="35"/>
      <c r="U140" s="35"/>
      <c r="V140" s="173"/>
      <c r="W140" s="80"/>
      <c r="X140" s="80"/>
      <c r="Y140" s="80"/>
      <c r="Z140" s="80"/>
      <c r="AA140" s="180"/>
    </row>
    <row r="141" spans="1:27" ht="90.75" customHeight="1" x14ac:dyDescent="0.25">
      <c r="A141" s="166">
        <v>25</v>
      </c>
      <c r="B141" s="177" t="s">
        <v>671</v>
      </c>
      <c r="C141" s="167" t="s">
        <v>331</v>
      </c>
      <c r="D141" s="80" t="s">
        <v>663</v>
      </c>
      <c r="E141" s="177" t="s">
        <v>664</v>
      </c>
      <c r="F141" s="167" t="s">
        <v>206</v>
      </c>
      <c r="G141" s="35">
        <f>IF(F141="1 - Rara vez",1,IF(F141="2 - Improbable",2,IF(F141="3 - Posible",3,IF(F141="4 - Probable",4,IF(F141="5 - Casi seguro",5,IF(F141="1 - Baja",6,IF(F141="2 - Media",7,IF(F141="3 - Alta",8,IF(F141="Seleccione",0)))))))))</f>
        <v>3</v>
      </c>
      <c r="H141" s="167" t="s">
        <v>212</v>
      </c>
      <c r="I141" s="35">
        <f>IF(H141="1 -Insignificante",1,IF(H141="2 -Menor",2,IF(H141="3 -Moderado",3,IF(H141="5 -Moderado",6,IF(H141="4 -Mayor",4,IF(H141="10 -Mayor",7,IF(H141="5 -Catastrófico",5,IF(H141="20 -Catastrófico",8,IF(H141="1 - Mínimo/Leve",9,IF(H141="2 - Importante",10,IF(H141="3 - Fuerte",11,IF(H141="Seleccione",0))))))))))))</f>
        <v>3</v>
      </c>
      <c r="J141" s="35">
        <f>IF(AND(G141=1,I141=1),1,IF(AND(G141=1,I141=2),2,IF(AND(G141=1,I141=3),3,IF(AND(G141=1,I141=4),4,IF(AND(G141=1,I141=5),5,IF(AND(G141=2,I141=1),6,IF(AND(G141=2,I141=2),7,IF(AND(G141=2,I141=3),8,IF(AND(G141=2,I141=4),9,IF(AND(G141=2,I141=5),10,IF(AND(G141=3,I141=1),11,IF(AND(G141=3,I141=2),12,IF(AND(G141=3,I141=3),13,IF(AND(G141=3,I141=4),14,IF(AND(G141=3,I141=5),15,IF(AND(G141=4,I141=1),16,IF(AND(G141=4,I141=2),17,IF(AND(G141=4,I141=3),18,IF(AND(G141=4,I141=4),19,IF(AND(G141=4,I141=5),20,IF(AND(G141=5,I141=1),21,IF(AND(G141=5,I141=2),22,IF(AND(G141=5,I141=3),23,IF(AND(G141=5,I141=4),24,IF(AND(G141=5,I141=5),25,IF(AND(G141=1,I141=6),26,IF(AND(G141=1,I141=7),27,IF(AND(G141=1,I141=8),28,IF(AND(G141=2,I141=6),29,IF(AND(G141=2,I141=7),30,IF(AND(G141=2,I141=8),31,IF(AND(G141=3,I141=6),32,IF(AND(G141=3,I141=7),33,IF(AND(G141=3,I141=8),34,IF(AND(G141=4,I141=6),35,IF(AND(G141=4,I141=7),36,IF(AND(G141=4,I141=8),37,IF(AND(G141=5,I141=6),38,IF(AND(G141=5,I141=7),39,IF(AND(G141=5,I141=8),40,IF(AND(G141=6,I141=9),41,IF(AND(G141=6,I141=10),42,IF(AND(G141=6,I141=11),43,IF(AND(G141=7,I141=9),44,IF(AND(G141=7,I141=10),45,IF(AND(G141=7,I141=11),46,IF(AND(G141=8,I141=9),47,IF(AND(G141=8,I141=10),48,IF(AND(G141=8,I141=11),49,"Seleccione")))))))))))))))))))))))))))))))))))))))))))))))))</f>
        <v>13</v>
      </c>
      <c r="K141" s="173" t="str">
        <f>IF(J141=1,'Etapa 2 - Análisis'!$Y$4,IF(J141=2,'Etapa 2 - Análisis'!$Z$4,IF(J141=6,'Etapa 2 - Análisis'!$AD$4,IF(J141=7,'Etapa 2 - Análisis'!$AE$4,IF(J141=11,'Etapa 2 - Análisis'!$AI$4,IF(J141=3,'Etapa 2 - Análisis'!$AA$4,IF(J141=8,'Etapa 2 - Análisis'!$AF$4,IF(J141=12,'Etapa 2 - Análisis'!$AJ$4,IF(J141=16,'Etapa 2 - Análisis'!$AN$4,IF(J141=4,'Etapa 2 - Análisis'!$AB$4,IF(J141=5,'Etapa 2 - Análisis'!$AC$4,IF(J141=9,'Etapa 2 - Análisis'!$AG$4,IF(J141=13,'Etapa 2 - Análisis'!$AK$4,IF(J141=17,'Etapa 2 - Análisis'!$AO$4,IF(J141=18,'Etapa 2 - Análisis'!$AP$4,IF(J141=21,'Etapa 2 - Análisis'!$AS$4,IF(J141=22,'Etapa 2 - Análisis'!$AT$4,IF(J141=10,'Etapa 2 - Análisis'!$AH$4,IF(J141=14,'Etapa 2 - Análisis'!$AL$4,IF(J141=15,'Etapa 2 - Análisis'!$AM$4,IF(J141=19,'Etapa 2 - Análisis'!$AQ$4,IF(J141=20,'Etapa 2 - Análisis'!$AR$4,IF(J141=23,'Etapa 2 - Análisis'!$AU$4,IF(J141=24,'Etapa 2 - Análisis'!$AV$4,IF(J141=25,'Etapa 2 - Análisis'!$AW$4,IF(J141=26,'Etapa 2 - Análisis'!$Y$13,IF(J141=27,'Etapa 2 - Análisis'!$Z$13,IF(J141=28,'Etapa 2 - Análisis'!$AA$13,IF(J141=29,'Etapa 2 - Análisis'!$AB$13,IF(J141=30,'Etapa 2 - Análisis'!$AC$13,IF(J141=31,'Etapa 2 - Análisis'!$AD$13,IF(J141=32,'Etapa 2 - Análisis'!$AE$13,IF(J141=33,'Etapa 2 - Análisis'!$AF$13,IF(J141=34,'Etapa 2 - Análisis'!$AG$13,IF(J141=35,'Etapa 2 - Análisis'!$AH$13,IF(J141=36,'Etapa 2 - Análisis'!$AI$13,IF(J141=37,'Etapa 2 - Análisis'!$AJ$13,IF(J141=38,'Etapa 2 - Análisis'!$AK$13,IF(J141=39,'Etapa 2 - Análisis'!$AL$13,IF(J141=40,'Etapa 2 - Análisis'!$AM$13,IF(J141=41,'Etapa 2 - Análisis'!$Y$8,IF(J141=42,'Etapa 2 - Análisis'!$Z$8,IF(J141=43,'Etapa 2 - Análisis'!$AA$8,IF(J141=44,'Etapa 2 - Análisis'!$AB$8,IF(J141=45,'Etapa 2 - Análisis'!$AC$8,IF(J141=46,'Etapa 2 - Análisis'!$AD$8,IF(J141=47,'Etapa 2 - Análisis'!$AE$8,IF(J141=48,'Etapa 2 - Análisis'!$AF$8,IF(J141=49,'Etapa 2 - Análisis'!$AG$8,"Sin Zona")))))))))))))))))))))))))))))))))))))))))))))))))</f>
        <v>ZONA DE RIESGO ALTA</v>
      </c>
      <c r="L141" s="167" t="s">
        <v>321</v>
      </c>
      <c r="M141" s="65" t="s">
        <v>665</v>
      </c>
      <c r="N141" s="66" t="s">
        <v>226</v>
      </c>
      <c r="O141" s="35" t="str">
        <f>IF($C$33="Oportunidad","NO APLICA","")</f>
        <v/>
      </c>
      <c r="P141" s="35" t="s">
        <v>395</v>
      </c>
      <c r="Q141" s="167" t="s">
        <v>206</v>
      </c>
      <c r="R141" s="35">
        <f>IF(Q141="1 - Rara vez",1,IF(Q141="2 - Improbable",2,IF(Q141="3 - Posible",3,IF(Q141="4 - Probable",4,IF(Q141="5 - Casi seguro",5,IF(Q141="1 - Baja",6,IF(Q141="2 - Media",7,IF(Q141="3 - Alta",8,IF(Q141="NO APLICA","",IF(Q141="Seleccione",0))))))))))</f>
        <v>3</v>
      </c>
      <c r="S141" s="167" t="s">
        <v>212</v>
      </c>
      <c r="T141" s="35">
        <f>IF(S141="1 -Insignificante",1,IF(S141="2 -Menor",2,IF(S141="3 -Moderado",3,IF(S141="4 -Mayor",4,IF(S141="10 -Mayor",7,IF(S141="5 -Catastrófico",5,IF(S141="5 -Moderado",6,IF(S141="20 -Catastrófico",8,IF(S141="1 - Mínimo/Leve",9,IF(S141="2 - Importante",10,IF(S141="3 - Fuerte",11,IF(S141="NO APLICA","",IF(S141="Seleccione",0)))))))))))))</f>
        <v>3</v>
      </c>
      <c r="U141" s="35">
        <f>IF(AND(R141=1,T141=1),1,IF(AND(R141=1,T141=2),2,IF(AND(R141=1,T141=3),3,IF(AND(R141=1,T141=4),4,IF(AND(R141=1,T141=5),5,IF(AND(R141=2,T141=1),6,IF(AND(R141=2,T141=2),7,IF(AND(R141=2,T141=3),8,IF(AND(R141=2,T141=4),9,IF(AND(R141=2,T141=5),10,IF(AND(R141=3,T141=1),11,IF(AND(R141=3,T141=2),12,IF(AND(R141=3,T141=3),13,IF(AND(R141=3,T141=4),14,IF(AND(R141=3,T141=5),15,IF(AND(R141=4,T141=1),16,IF(AND(R141=4,T141=2),17,IF(AND(R141=4,T141=3),18,IF(AND(R141=4,T141=4),19,IF(AND(R141=4,T141=5),20,IF(AND(R141=5,T141=1),21,IF(AND(R141=5,T141=2),22,IF(AND(R141=5,T141=3),23,IF(AND(R141=5,T141=4),24,IF(AND(R141=5,T141=5),25,IF(AND(R141=1,T141=6),26,IF(AND(R141=1,T141=7),27,IF(AND(R141=1,T141=8),28,IF(AND(R141=2,T141=6),29,IF(AND(R141=2,T141=7),30,IF(AND(R141=2,T141=8),31,IF(AND(R141=3,T141=6),32,IF(AND(R141=3,T141=7),33,IF(AND(R141=3,T141=8),34,IF(AND(R141=4,T141=6),35,IF(AND(R141=4,T141=7),36,IF(AND(R141=4,T141=8),37,IF(AND(R141=5,T141=6),38,IF(AND(R141=5,T141=7),39,IF(AND(R141=5,T141=8),40,IF(AND(R141=6,T141=9),41,IF(AND(R141=6,T141=10),42,IF(AND(R141=6,T141=11),43,IF(AND(R141=7,T141=9),44,IF(AND(R141=7,T141=10),45,IF(AND(R141=7,T141=11),46,IF(AND(R141=8,T141=9),47,IF(AND(R141=8,T141=10),48,IF(AND(R141=8,T141=11),49,IF(AND(R141="",T141=""),"","Seleccione"))))))))))))))))))))))))))))))))))))))))))))))))))</f>
        <v>13</v>
      </c>
      <c r="V141" s="173" t="str">
        <f>IF(U141=1,'Etapa 2 - Análisis'!$Y$4,IF(U141=2,'Etapa 2 - Análisis'!$Z$4,IF(U141=6,'Etapa 2 - Análisis'!$AD$4,IF(U141=7,'Etapa 2 - Análisis'!$AE$4,IF(U141=11,'Etapa 2 - Análisis'!$AI$4,IF(U141=3,'Etapa 2 - Análisis'!$AA$4,IF(U141=8,'Etapa 2 - Análisis'!$AF$4,IF(U141=12,'Etapa 2 - Análisis'!$AJ$4,IF(U141=16,'Etapa 2 - Análisis'!$AN$4,IF(U141=4,'Etapa 2 - Análisis'!$AB$4,IF(U141=5,'Etapa 2 - Análisis'!$AC$4,IF(U141=9,'Etapa 2 - Análisis'!$AF$4,IF(U141=13,'Etapa 2 - Análisis'!$AK$4,IF(U141=17,'Etapa 2 - Análisis'!$AO$4,IF(U141=18,'Etapa 2 - Análisis'!$AP$4,IF(U141=21,'Etapa 2 - Análisis'!$AS$4,IF(U141=22,'Etapa 2 - Análisis'!$AT$4,IF(U141=10,'Etapa 2 - Análisis'!$AH$4,IF(U141=14,'Etapa 2 - Análisis'!$AL$4,IF(U141=15,'Etapa 2 - Análisis'!$AM$4,IF(U141=19,'Etapa 2 - Análisis'!$AQ$4,IF(U141=20,'Etapa 2 - Análisis'!$AR$4,IF(U141=23,'Etapa 2 - Análisis'!$AU$4,IF(U141=24,'Etapa 2 - Análisis'!$AV$4,IF(U141=25,'Etapa 2 - Análisis'!$AW$4,IF(U141=26,'Etapa 2 - Análisis'!$Y$13,IF(U141=27,'Etapa 2 - Análisis'!$Z$13,IF(U141=28,'Etapa 2 - Análisis'!$AA$13,IF(U141=29,'Etapa 2 - Análisis'!$AB$13,IF(U141=30,'Etapa 2 - Análisis'!$AC$13,IF(U141=31,'Etapa 2 - Análisis'!$AD$13,IF(U141=32,'Etapa 2 - Análisis'!$AE$13,IF(U141=33,'Etapa 2 - Análisis'!$AF$13,IF(U141=34,'Etapa 2 - Análisis'!$AG$13,IF(U141=35,'Etapa 2 - Análisis'!$AH$13,IF(U141=36,'Etapa 2 - Análisis'!$AI$13,IF(U141=37,'Etapa 2 - Análisis'!$AJ$13,IF(U141=38,'Etapa 2 - Análisis'!$AK$13,IF(U141=39,'Etapa 2 - Análisis'!$AL$13,IF(U141=40,'Etapa 2 - Análisis'!$AM$13,IF(U141=41,'Etapa 2 - Análisis'!$Y$8,IF(U141=42,'Etapa 2 - Análisis'!$Z$8,IF(U141=43,'Etapa 2 - Análisis'!$AA$8,IF(U141=44,'Etapa 2 - Análisis'!$AB$8,IF(U141=45,'Etapa 2 - Análisis'!$AC$8,IF(U141=46,'Etapa 2 - Análisis'!$AD$8,IF(U141=47,'Etapa 2 - Análisis'!$AE$8,IF(U141=48,'Etapa 2 - Análisis'!$AF$8,IF(U141=49,'Etapa 2 - Análisis'!$AG$8,IF(U141="","NO APLICA","Sin Zona"))))))))))))))))))))))))))))))))))))))))))))))))))</f>
        <v>ZONA DE RIESGO ALTA</v>
      </c>
      <c r="W141" s="65" t="s">
        <v>666</v>
      </c>
      <c r="X141" s="80" t="s">
        <v>667</v>
      </c>
      <c r="Y141" s="80" t="s">
        <v>668</v>
      </c>
      <c r="Z141" s="80" t="s">
        <v>669</v>
      </c>
      <c r="AA141" s="177" t="s">
        <v>670</v>
      </c>
    </row>
    <row r="142" spans="1:27" ht="15.75" customHeight="1" x14ac:dyDescent="0.25">
      <c r="A142" s="166"/>
      <c r="B142" s="178"/>
      <c r="C142" s="168"/>
      <c r="D142" s="80"/>
      <c r="E142" s="178"/>
      <c r="F142" s="168"/>
      <c r="G142" s="35"/>
      <c r="H142" s="168"/>
      <c r="I142" s="35"/>
      <c r="J142" s="35"/>
      <c r="K142" s="173"/>
      <c r="L142" s="168"/>
      <c r="M142" s="65"/>
      <c r="N142" s="66" t="s">
        <v>218</v>
      </c>
      <c r="O142" s="35" t="str">
        <f t="shared" ref="O142:P145" si="22">IF($C$33="Oportunidad","NO APLICA","")</f>
        <v/>
      </c>
      <c r="P142" s="35" t="str">
        <f t="shared" si="22"/>
        <v/>
      </c>
      <c r="Q142" s="168"/>
      <c r="R142" s="35"/>
      <c r="S142" s="168"/>
      <c r="T142" s="35"/>
      <c r="U142" s="35"/>
      <c r="V142" s="173"/>
      <c r="W142" s="80"/>
      <c r="X142" s="80"/>
      <c r="Y142" s="80"/>
      <c r="Z142" s="80"/>
      <c r="AA142" s="178"/>
    </row>
    <row r="143" spans="1:27" x14ac:dyDescent="0.25">
      <c r="A143" s="166"/>
      <c r="B143" s="178"/>
      <c r="C143" s="168"/>
      <c r="D143" s="80"/>
      <c r="E143" s="178"/>
      <c r="F143" s="168"/>
      <c r="G143" s="35"/>
      <c r="H143" s="168"/>
      <c r="I143" s="35"/>
      <c r="J143" s="35"/>
      <c r="K143" s="173"/>
      <c r="L143" s="168"/>
      <c r="M143" s="65"/>
      <c r="N143" s="66" t="s">
        <v>218</v>
      </c>
      <c r="O143" s="35" t="str">
        <f t="shared" si="22"/>
        <v/>
      </c>
      <c r="P143" s="35" t="str">
        <f t="shared" si="22"/>
        <v/>
      </c>
      <c r="Q143" s="168"/>
      <c r="R143" s="35"/>
      <c r="S143" s="168"/>
      <c r="T143" s="35"/>
      <c r="U143" s="35"/>
      <c r="V143" s="173"/>
      <c r="W143" s="80"/>
      <c r="X143" s="80"/>
      <c r="Y143" s="80"/>
      <c r="Z143" s="80"/>
      <c r="AA143" s="178"/>
    </row>
    <row r="144" spans="1:27" x14ac:dyDescent="0.25">
      <c r="A144" s="166"/>
      <c r="B144" s="178"/>
      <c r="C144" s="168"/>
      <c r="D144" s="80"/>
      <c r="E144" s="178"/>
      <c r="F144" s="168"/>
      <c r="G144" s="35"/>
      <c r="H144" s="168"/>
      <c r="I144" s="35"/>
      <c r="J144" s="35"/>
      <c r="K144" s="173"/>
      <c r="L144" s="168"/>
      <c r="M144" s="65"/>
      <c r="N144" s="66" t="s">
        <v>218</v>
      </c>
      <c r="O144" s="35" t="str">
        <f t="shared" si="22"/>
        <v/>
      </c>
      <c r="P144" s="35" t="str">
        <f t="shared" si="22"/>
        <v/>
      </c>
      <c r="Q144" s="168"/>
      <c r="R144" s="35"/>
      <c r="S144" s="168"/>
      <c r="T144" s="35"/>
      <c r="U144" s="35"/>
      <c r="V144" s="173"/>
      <c r="W144" s="80"/>
      <c r="X144" s="80"/>
      <c r="Y144" s="80"/>
      <c r="Z144" s="80"/>
      <c r="AA144" s="178"/>
    </row>
    <row r="145" spans="1:27" x14ac:dyDescent="0.25">
      <c r="A145" s="166"/>
      <c r="B145" s="179"/>
      <c r="C145" s="169"/>
      <c r="D145" s="80"/>
      <c r="E145" s="179"/>
      <c r="F145" s="169"/>
      <c r="G145" s="35"/>
      <c r="H145" s="169"/>
      <c r="I145" s="35"/>
      <c r="J145" s="35"/>
      <c r="K145" s="173"/>
      <c r="L145" s="169"/>
      <c r="M145" s="65"/>
      <c r="N145" s="66" t="s">
        <v>218</v>
      </c>
      <c r="O145" s="35" t="str">
        <f t="shared" si="22"/>
        <v/>
      </c>
      <c r="P145" s="35" t="str">
        <f t="shared" si="22"/>
        <v/>
      </c>
      <c r="Q145" s="169"/>
      <c r="R145" s="35"/>
      <c r="S145" s="169"/>
      <c r="T145" s="35"/>
      <c r="U145" s="35"/>
      <c r="V145" s="173"/>
      <c r="W145" s="80"/>
      <c r="X145" s="80"/>
      <c r="Y145" s="80"/>
      <c r="Z145" s="80"/>
      <c r="AA145" s="179"/>
    </row>
    <row r="146" spans="1:27" ht="83.25" customHeight="1" x14ac:dyDescent="0.25">
      <c r="A146" s="166">
        <v>26</v>
      </c>
      <c r="B146" s="177" t="s">
        <v>1055</v>
      </c>
      <c r="C146" s="167" t="s">
        <v>331</v>
      </c>
      <c r="D146" s="80" t="s">
        <v>672</v>
      </c>
      <c r="E146" s="180" t="s">
        <v>674</v>
      </c>
      <c r="F146" s="167" t="s">
        <v>205</v>
      </c>
      <c r="G146" s="35">
        <f>IF(F146="1 - Rara vez",1,IF(F146="2 - Improbable",2,IF(F146="3 - Posible",3,IF(F146="4 - Probable",4,IF(F146="5 - Casi seguro",5,IF(F146="1 - Baja",6,IF(F146="2 - Media",7,IF(F146="3 - Alta",8,IF(F146="Seleccione",0)))))))))</f>
        <v>4</v>
      </c>
      <c r="H146" s="167" t="s">
        <v>213</v>
      </c>
      <c r="I146" s="35">
        <f>IF(H146="1 -Insignificante",1,IF(H146="2 -Menor",2,IF(H146="3 -Moderado",3,IF(H146="5 -Moderado",6,IF(H146="4 -Mayor",4,IF(H146="10 -Mayor",7,IF(H146="5 -Catastrófico",5,IF(H146="20 -Catastrófico",8,IF(H146="1 - Mínimo/Leve",9,IF(H146="2 - Importante",10,IF(H146="3 - Fuerte",11,IF(H146="Seleccione",0))))))))))))</f>
        <v>4</v>
      </c>
      <c r="J146" s="35">
        <f>IF(AND(G146=1,I146=1),1,IF(AND(G146=1,I146=2),2,IF(AND(G146=1,I146=3),3,IF(AND(G146=1,I146=4),4,IF(AND(G146=1,I146=5),5,IF(AND(G146=2,I146=1),6,IF(AND(G146=2,I146=2),7,IF(AND(G146=2,I146=3),8,IF(AND(G146=2,I146=4),9,IF(AND(G146=2,I146=5),10,IF(AND(G146=3,I146=1),11,IF(AND(G146=3,I146=2),12,IF(AND(G146=3,I146=3),13,IF(AND(G146=3,I146=4),14,IF(AND(G146=3,I146=5),15,IF(AND(G146=4,I146=1),16,IF(AND(G146=4,I146=2),17,IF(AND(G146=4,I146=3),18,IF(AND(G146=4,I146=4),19,IF(AND(G146=4,I146=5),20,IF(AND(G146=5,I146=1),21,IF(AND(G146=5,I146=2),22,IF(AND(G146=5,I146=3),23,IF(AND(G146=5,I146=4),24,IF(AND(G146=5,I146=5),25,IF(AND(G146=1,I146=6),26,IF(AND(G146=1,I146=7),27,IF(AND(G146=1,I146=8),28,IF(AND(G146=2,I146=6),29,IF(AND(G146=2,I146=7),30,IF(AND(G146=2,I146=8),31,IF(AND(G146=3,I146=6),32,IF(AND(G146=3,I146=7),33,IF(AND(G146=3,I146=8),34,IF(AND(G146=4,I146=6),35,IF(AND(G146=4,I146=7),36,IF(AND(G146=4,I146=8),37,IF(AND(G146=5,I146=6),38,IF(AND(G146=5,I146=7),39,IF(AND(G146=5,I146=8),40,IF(AND(G146=6,I146=9),41,IF(AND(G146=6,I146=10),42,IF(AND(G146=6,I146=11),43,IF(AND(G146=7,I146=9),44,IF(AND(G146=7,I146=10),45,IF(AND(G146=7,I146=11),46,IF(AND(G146=8,I146=9),47,IF(AND(G146=8,I146=10),48,IF(AND(G146=8,I146=11),49,"Seleccione")))))))))))))))))))))))))))))))))))))))))))))))))</f>
        <v>19</v>
      </c>
      <c r="K146" s="173" t="str">
        <f>IF(J146=1,'Etapa 2 - Análisis'!$Y$4,IF(J146=2,'Etapa 2 - Análisis'!$Z$4,IF(J146=6,'Etapa 2 - Análisis'!$AD$4,IF(J146=7,'Etapa 2 - Análisis'!$AE$4,IF(J146=11,'Etapa 2 - Análisis'!$AI$4,IF(J146=3,'Etapa 2 - Análisis'!$AA$4,IF(J146=8,'Etapa 2 - Análisis'!$AF$4,IF(J146=12,'Etapa 2 - Análisis'!$AJ$4,IF(J146=16,'Etapa 2 - Análisis'!$AN$4,IF(J146=4,'Etapa 2 - Análisis'!$AB$4,IF(J146=5,'Etapa 2 - Análisis'!$AC$4,IF(J146=9,'Etapa 2 - Análisis'!$AG$4,IF(J146=13,'Etapa 2 - Análisis'!$AK$4,IF(J146=17,'Etapa 2 - Análisis'!$AO$4,IF(J146=18,'Etapa 2 - Análisis'!$AP$4,IF(J146=21,'Etapa 2 - Análisis'!$AS$4,IF(J146=22,'Etapa 2 - Análisis'!$AT$4,IF(J146=10,'Etapa 2 - Análisis'!$AH$4,IF(J146=14,'Etapa 2 - Análisis'!$AL$4,IF(J146=15,'Etapa 2 - Análisis'!$AM$4,IF(J146=19,'Etapa 2 - Análisis'!$AQ$4,IF(J146=20,'Etapa 2 - Análisis'!$AR$4,IF(J146=23,'Etapa 2 - Análisis'!$AU$4,IF(J146=24,'Etapa 2 - Análisis'!$AV$4,IF(J146=25,'Etapa 2 - Análisis'!$AW$4,IF(J146=26,'Etapa 2 - Análisis'!$Y$13,IF(J146=27,'Etapa 2 - Análisis'!$Z$13,IF(J146=28,'Etapa 2 - Análisis'!$AA$13,IF(J146=29,'Etapa 2 - Análisis'!$AB$13,IF(J146=30,'Etapa 2 - Análisis'!$AC$13,IF(J146=31,'Etapa 2 - Análisis'!$AD$13,IF(J146=32,'Etapa 2 - Análisis'!$AE$13,IF(J146=33,'Etapa 2 - Análisis'!$AF$13,IF(J146=34,'Etapa 2 - Análisis'!$AG$13,IF(J146=35,'Etapa 2 - Análisis'!$AH$13,IF(J146=36,'Etapa 2 - Análisis'!$AI$13,IF(J146=37,'Etapa 2 - Análisis'!$AJ$13,IF(J146=38,'Etapa 2 - Análisis'!$AK$13,IF(J146=39,'Etapa 2 - Análisis'!$AL$13,IF(J146=40,'Etapa 2 - Análisis'!$AM$13,IF(J146=41,'Etapa 2 - Análisis'!$Y$8,IF(J146=42,'Etapa 2 - Análisis'!$Z$8,IF(J146=43,'Etapa 2 - Análisis'!$AA$8,IF(J146=44,'Etapa 2 - Análisis'!$AB$8,IF(J146=45,'Etapa 2 - Análisis'!$AC$8,IF(J146=46,'Etapa 2 - Análisis'!$AD$8,IF(J146=47,'Etapa 2 - Análisis'!$AE$8,IF(J146=48,'Etapa 2 - Análisis'!$AF$8,IF(J146=49,'Etapa 2 - Análisis'!$AG$8,"Sin Zona")))))))))))))))))))))))))))))))))))))))))))))))))</f>
        <v>ZONA DE RIESGO EXTREMA</v>
      </c>
      <c r="L146" s="167" t="s">
        <v>321</v>
      </c>
      <c r="M146" s="80" t="s">
        <v>675</v>
      </c>
      <c r="N146" s="66" t="s">
        <v>225</v>
      </c>
      <c r="O146" s="35" t="s">
        <v>395</v>
      </c>
      <c r="P146" s="35" t="str">
        <f>IF($C$33="Oportunidad","NO APLICA","")</f>
        <v/>
      </c>
      <c r="Q146" s="167" t="s">
        <v>206</v>
      </c>
      <c r="R146" s="35">
        <f>IF(Q146="1 - Rara vez",1,IF(Q146="2 - Improbable",2,IF(Q146="3 - Posible",3,IF(Q146="4 - Probable",4,IF(Q146="5 - Casi seguro",5,IF(Q146="1 - Baja",6,IF(Q146="2 - Media",7,IF(Q146="3 - Alta",8,IF(Q146="NO APLICA","",IF(Q146="Seleccione",0))))))))))</f>
        <v>3</v>
      </c>
      <c r="S146" s="167" t="s">
        <v>213</v>
      </c>
      <c r="T146" s="35">
        <f>IF(S146="1 -Insignificante",1,IF(S146="2 -Menor",2,IF(S146="3 -Moderado",3,IF(S146="4 -Mayor",4,IF(S146="10 -Mayor",7,IF(S146="5 -Catastrófico",5,IF(S146="5 -Moderado",6,IF(S146="20 -Catastrófico",8,IF(S146="1 - Mínimo/Leve",9,IF(S146="2 - Importante",10,IF(S146="3 - Fuerte",11,IF(S146="NO APLICA","",IF(S146="Seleccione",0)))))))))))))</f>
        <v>4</v>
      </c>
      <c r="U146" s="35">
        <f>IF(AND(R146=1,T146=1),1,IF(AND(R146=1,T146=2),2,IF(AND(R146=1,T146=3),3,IF(AND(R146=1,T146=4),4,IF(AND(R146=1,T146=5),5,IF(AND(R146=2,T146=1),6,IF(AND(R146=2,T146=2),7,IF(AND(R146=2,T146=3),8,IF(AND(R146=2,T146=4),9,IF(AND(R146=2,T146=5),10,IF(AND(R146=3,T146=1),11,IF(AND(R146=3,T146=2),12,IF(AND(R146=3,T146=3),13,IF(AND(R146=3,T146=4),14,IF(AND(R146=3,T146=5),15,IF(AND(R146=4,T146=1),16,IF(AND(R146=4,T146=2),17,IF(AND(R146=4,T146=3),18,IF(AND(R146=4,T146=4),19,IF(AND(R146=4,T146=5),20,IF(AND(R146=5,T146=1),21,IF(AND(R146=5,T146=2),22,IF(AND(R146=5,T146=3),23,IF(AND(R146=5,T146=4),24,IF(AND(R146=5,T146=5),25,IF(AND(R146=1,T146=6),26,IF(AND(R146=1,T146=7),27,IF(AND(R146=1,T146=8),28,IF(AND(R146=2,T146=6),29,IF(AND(R146=2,T146=7),30,IF(AND(R146=2,T146=8),31,IF(AND(R146=3,T146=6),32,IF(AND(R146=3,T146=7),33,IF(AND(R146=3,T146=8),34,IF(AND(R146=4,T146=6),35,IF(AND(R146=4,T146=7),36,IF(AND(R146=4,T146=8),37,IF(AND(R146=5,T146=6),38,IF(AND(R146=5,T146=7),39,IF(AND(R146=5,T146=8),40,IF(AND(R146=6,T146=9),41,IF(AND(R146=6,T146=10),42,IF(AND(R146=6,T146=11),43,IF(AND(R146=7,T146=9),44,IF(AND(R146=7,T146=10),45,IF(AND(R146=7,T146=11),46,IF(AND(R146=8,T146=9),47,IF(AND(R146=8,T146=10),48,IF(AND(R146=8,T146=11),49,IF(AND(R146="",T146=""),"","Seleccione"))))))))))))))))))))))))))))))))))))))))))))))))))</f>
        <v>14</v>
      </c>
      <c r="V146" s="173" t="str">
        <f>IF(U146=1,'Etapa 2 - Análisis'!$Y$4,IF(U146=2,'Etapa 2 - Análisis'!$Z$4,IF(U146=6,'Etapa 2 - Análisis'!$AD$4,IF(U146=7,'Etapa 2 - Análisis'!$AE$4,IF(U146=11,'Etapa 2 - Análisis'!$AI$4,IF(U146=3,'Etapa 2 - Análisis'!$AA$4,IF(U146=8,'Etapa 2 - Análisis'!$AF$4,IF(U146=12,'Etapa 2 - Análisis'!$AJ$4,IF(U146=16,'Etapa 2 - Análisis'!$AN$4,IF(U146=4,'Etapa 2 - Análisis'!$AB$4,IF(U146=5,'Etapa 2 - Análisis'!$AC$4,IF(U146=9,'Etapa 2 - Análisis'!$AF$4,IF(U146=13,'Etapa 2 - Análisis'!$AK$4,IF(U146=17,'Etapa 2 - Análisis'!$AO$4,IF(U146=18,'Etapa 2 - Análisis'!$AP$4,IF(U146=21,'Etapa 2 - Análisis'!$AS$4,IF(U146=22,'Etapa 2 - Análisis'!$AT$4,IF(U146=10,'Etapa 2 - Análisis'!$AH$4,IF(U146=14,'Etapa 2 - Análisis'!$AL$4,IF(U146=15,'Etapa 2 - Análisis'!$AM$4,IF(U146=19,'Etapa 2 - Análisis'!$AQ$4,IF(U146=20,'Etapa 2 - Análisis'!$AR$4,IF(U146=23,'Etapa 2 - Análisis'!$AU$4,IF(U146=24,'Etapa 2 - Análisis'!$AV$4,IF(U146=25,'Etapa 2 - Análisis'!$AW$4,IF(U146=26,'Etapa 2 - Análisis'!$Y$13,IF(U146=27,'Etapa 2 - Análisis'!$Z$13,IF(U146=28,'Etapa 2 - Análisis'!$AA$13,IF(U146=29,'Etapa 2 - Análisis'!$AB$13,IF(U146=30,'Etapa 2 - Análisis'!$AC$13,IF(U146=31,'Etapa 2 - Análisis'!$AD$13,IF(U146=32,'Etapa 2 - Análisis'!$AE$13,IF(U146=33,'Etapa 2 - Análisis'!$AF$13,IF(U146=34,'Etapa 2 - Análisis'!$AG$13,IF(U146=35,'Etapa 2 - Análisis'!$AH$13,IF(U146=36,'Etapa 2 - Análisis'!$AI$13,IF(U146=37,'Etapa 2 - Análisis'!$AJ$13,IF(U146=38,'Etapa 2 - Análisis'!$AK$13,IF(U146=39,'Etapa 2 - Análisis'!$AL$13,IF(U146=40,'Etapa 2 - Análisis'!$AM$13,IF(U146=41,'Etapa 2 - Análisis'!$Y$8,IF(U146=42,'Etapa 2 - Análisis'!$Z$8,IF(U146=43,'Etapa 2 - Análisis'!$AA$8,IF(U146=44,'Etapa 2 - Análisis'!$AB$8,IF(U146=45,'Etapa 2 - Análisis'!$AC$8,IF(U146=46,'Etapa 2 - Análisis'!$AD$8,IF(U146=47,'Etapa 2 - Análisis'!$AE$8,IF(U146=48,'Etapa 2 - Análisis'!$AF$8,IF(U146=49,'Etapa 2 - Análisis'!$AG$8,IF(U146="","NO APLICA","Sin Zona"))))))))))))))))))))))))))))))))))))))))))))))))))</f>
        <v>ZONA DE RIESGO EXTREMA</v>
      </c>
      <c r="W146" s="111" t="s">
        <v>676</v>
      </c>
      <c r="X146" s="80" t="s">
        <v>504</v>
      </c>
      <c r="Y146" s="140" t="s">
        <v>1192</v>
      </c>
      <c r="Z146" s="80" t="s">
        <v>1217</v>
      </c>
      <c r="AA146" s="180" t="s">
        <v>677</v>
      </c>
    </row>
    <row r="147" spans="1:27" ht="100.5" customHeight="1" x14ac:dyDescent="0.25">
      <c r="A147" s="166"/>
      <c r="B147" s="178"/>
      <c r="C147" s="168"/>
      <c r="D147" s="80" t="s">
        <v>673</v>
      </c>
      <c r="E147" s="180"/>
      <c r="F147" s="168"/>
      <c r="G147" s="35"/>
      <c r="H147" s="168"/>
      <c r="I147" s="35"/>
      <c r="J147" s="35"/>
      <c r="K147" s="173"/>
      <c r="L147" s="168"/>
      <c r="M147" s="65"/>
      <c r="N147" s="66" t="s">
        <v>218</v>
      </c>
      <c r="O147" s="35" t="str">
        <f t="shared" ref="O147:P150" si="23">IF($C$33="Oportunidad","NO APLICA","")</f>
        <v/>
      </c>
      <c r="P147" s="35" t="str">
        <f t="shared" si="23"/>
        <v/>
      </c>
      <c r="Q147" s="168"/>
      <c r="R147" s="35"/>
      <c r="S147" s="168"/>
      <c r="T147" s="35"/>
      <c r="U147" s="35"/>
      <c r="V147" s="173"/>
      <c r="W147" s="80"/>
      <c r="X147" s="80"/>
      <c r="Y147" s="80"/>
      <c r="Z147" s="80"/>
      <c r="AA147" s="180"/>
    </row>
    <row r="148" spans="1:27" x14ac:dyDescent="0.25">
      <c r="A148" s="166"/>
      <c r="B148" s="178"/>
      <c r="C148" s="168"/>
      <c r="D148" s="80"/>
      <c r="E148" s="180"/>
      <c r="F148" s="168"/>
      <c r="G148" s="35"/>
      <c r="H148" s="168"/>
      <c r="I148" s="35"/>
      <c r="J148" s="35"/>
      <c r="K148" s="173"/>
      <c r="L148" s="168"/>
      <c r="M148" s="65"/>
      <c r="N148" s="66" t="s">
        <v>218</v>
      </c>
      <c r="O148" s="35" t="str">
        <f t="shared" si="23"/>
        <v/>
      </c>
      <c r="P148" s="35" t="str">
        <f t="shared" si="23"/>
        <v/>
      </c>
      <c r="Q148" s="168"/>
      <c r="R148" s="35"/>
      <c r="S148" s="168"/>
      <c r="T148" s="35"/>
      <c r="U148" s="35"/>
      <c r="V148" s="173"/>
      <c r="W148" s="80"/>
      <c r="X148" s="80"/>
      <c r="Y148" s="80"/>
      <c r="Z148" s="80"/>
      <c r="AA148" s="180"/>
    </row>
    <row r="149" spans="1:27" x14ac:dyDescent="0.25">
      <c r="A149" s="166"/>
      <c r="B149" s="178"/>
      <c r="C149" s="168"/>
      <c r="D149" s="80"/>
      <c r="E149" s="180"/>
      <c r="F149" s="168"/>
      <c r="G149" s="35"/>
      <c r="H149" s="168"/>
      <c r="I149" s="35"/>
      <c r="J149" s="35"/>
      <c r="K149" s="173"/>
      <c r="L149" s="168"/>
      <c r="M149" s="65"/>
      <c r="N149" s="66" t="s">
        <v>218</v>
      </c>
      <c r="O149" s="35" t="str">
        <f t="shared" si="23"/>
        <v/>
      </c>
      <c r="P149" s="35" t="str">
        <f t="shared" si="23"/>
        <v/>
      </c>
      <c r="Q149" s="168"/>
      <c r="R149" s="35"/>
      <c r="S149" s="168"/>
      <c r="T149" s="35"/>
      <c r="U149" s="35"/>
      <c r="V149" s="173"/>
      <c r="W149" s="80"/>
      <c r="X149" s="80"/>
      <c r="Y149" s="80"/>
      <c r="Z149" s="80"/>
      <c r="AA149" s="180"/>
    </row>
    <row r="150" spans="1:27" x14ac:dyDescent="0.25">
      <c r="A150" s="166"/>
      <c r="B150" s="179"/>
      <c r="C150" s="169"/>
      <c r="D150" s="80"/>
      <c r="E150" s="180"/>
      <c r="F150" s="169"/>
      <c r="G150" s="35"/>
      <c r="H150" s="169"/>
      <c r="I150" s="35"/>
      <c r="J150" s="35"/>
      <c r="K150" s="173"/>
      <c r="L150" s="169"/>
      <c r="M150" s="65"/>
      <c r="N150" s="66" t="s">
        <v>218</v>
      </c>
      <c r="O150" s="35" t="str">
        <f t="shared" si="23"/>
        <v/>
      </c>
      <c r="P150" s="35" t="str">
        <f t="shared" si="23"/>
        <v/>
      </c>
      <c r="Q150" s="169"/>
      <c r="R150" s="35"/>
      <c r="S150" s="169"/>
      <c r="T150" s="35"/>
      <c r="U150" s="35"/>
      <c r="V150" s="173"/>
      <c r="W150" s="80"/>
      <c r="X150" s="80"/>
      <c r="Y150" s="80"/>
      <c r="Z150" s="80"/>
      <c r="AA150" s="180"/>
    </row>
    <row r="151" spans="1:27" ht="66" customHeight="1" x14ac:dyDescent="0.25">
      <c r="A151" s="166">
        <v>27</v>
      </c>
      <c r="B151" s="177" t="s">
        <v>685</v>
      </c>
      <c r="C151" s="167" t="s">
        <v>331</v>
      </c>
      <c r="D151" s="80" t="s">
        <v>678</v>
      </c>
      <c r="E151" s="180" t="s">
        <v>679</v>
      </c>
      <c r="F151" s="167" t="s">
        <v>206</v>
      </c>
      <c r="G151" s="35">
        <f>IF(F151="1 - Rara vez",1,IF(F151="2 - Improbable",2,IF(F151="3 - Posible",3,IF(F151="4 - Probable",4,IF(F151="5 - Casi seguro",5,IF(F151="1 - Baja",6,IF(F151="2 - Media",7,IF(F151="3 - Alta",8,IF(F151="Seleccione",0)))))))))</f>
        <v>3</v>
      </c>
      <c r="H151" s="167" t="s">
        <v>212</v>
      </c>
      <c r="I151" s="35">
        <f>IF(H151="1 -Insignificante",1,IF(H151="2 -Menor",2,IF(H151="3 -Moderado",3,IF(H151="5 -Moderado",6,IF(H151="4 -Mayor",4,IF(H151="10 -Mayor",7,IF(H151="5 -Catastrófico",5,IF(H151="20 -Catastrófico",8,IF(H151="1 - Mínimo/Leve",9,IF(H151="2 - Importante",10,IF(H151="3 - Fuerte",11,IF(H151="Seleccione",0))))))))))))</f>
        <v>3</v>
      </c>
      <c r="J151" s="35">
        <f>IF(AND(G151=1,I151=1),1,IF(AND(G151=1,I151=2),2,IF(AND(G151=1,I151=3),3,IF(AND(G151=1,I151=4),4,IF(AND(G151=1,I151=5),5,IF(AND(G151=2,I151=1),6,IF(AND(G151=2,I151=2),7,IF(AND(G151=2,I151=3),8,IF(AND(G151=2,I151=4),9,IF(AND(G151=2,I151=5),10,IF(AND(G151=3,I151=1),11,IF(AND(G151=3,I151=2),12,IF(AND(G151=3,I151=3),13,IF(AND(G151=3,I151=4),14,IF(AND(G151=3,I151=5),15,IF(AND(G151=4,I151=1),16,IF(AND(G151=4,I151=2),17,IF(AND(G151=4,I151=3),18,IF(AND(G151=4,I151=4),19,IF(AND(G151=4,I151=5),20,IF(AND(G151=5,I151=1),21,IF(AND(G151=5,I151=2),22,IF(AND(G151=5,I151=3),23,IF(AND(G151=5,I151=4),24,IF(AND(G151=5,I151=5),25,IF(AND(G151=1,I151=6),26,IF(AND(G151=1,I151=7),27,IF(AND(G151=1,I151=8),28,IF(AND(G151=2,I151=6),29,IF(AND(G151=2,I151=7),30,IF(AND(G151=2,I151=8),31,IF(AND(G151=3,I151=6),32,IF(AND(G151=3,I151=7),33,IF(AND(G151=3,I151=8),34,IF(AND(G151=4,I151=6),35,IF(AND(G151=4,I151=7),36,IF(AND(G151=4,I151=8),37,IF(AND(G151=5,I151=6),38,IF(AND(G151=5,I151=7),39,IF(AND(G151=5,I151=8),40,IF(AND(G151=6,I151=9),41,IF(AND(G151=6,I151=10),42,IF(AND(G151=6,I151=11),43,IF(AND(G151=7,I151=9),44,IF(AND(G151=7,I151=10),45,IF(AND(G151=7,I151=11),46,IF(AND(G151=8,I151=9),47,IF(AND(G151=8,I151=10),48,IF(AND(G151=8,I151=11),49,"Seleccione")))))))))))))))))))))))))))))))))))))))))))))))))</f>
        <v>13</v>
      </c>
      <c r="K151" s="173" t="str">
        <f>IF(J151=1,'Etapa 2 - Análisis'!$Y$4,IF(J151=2,'Etapa 2 - Análisis'!$Z$4,IF(J151=6,'Etapa 2 - Análisis'!$AD$4,IF(J151=7,'Etapa 2 - Análisis'!$AE$4,IF(J151=11,'Etapa 2 - Análisis'!$AI$4,IF(J151=3,'Etapa 2 - Análisis'!$AA$4,IF(J151=8,'Etapa 2 - Análisis'!$AF$4,IF(J151=12,'Etapa 2 - Análisis'!$AJ$4,IF(J151=16,'Etapa 2 - Análisis'!$AN$4,IF(J151=4,'Etapa 2 - Análisis'!$AB$4,IF(J151=5,'Etapa 2 - Análisis'!$AC$4,IF(J151=9,'Etapa 2 - Análisis'!$AG$4,IF(J151=13,'Etapa 2 - Análisis'!$AK$4,IF(J151=17,'Etapa 2 - Análisis'!$AO$4,IF(J151=18,'Etapa 2 - Análisis'!$AP$4,IF(J151=21,'Etapa 2 - Análisis'!$AS$4,IF(J151=22,'Etapa 2 - Análisis'!$AT$4,IF(J151=10,'Etapa 2 - Análisis'!$AH$4,IF(J151=14,'Etapa 2 - Análisis'!$AL$4,IF(J151=15,'Etapa 2 - Análisis'!$AM$4,IF(J151=19,'Etapa 2 - Análisis'!$AQ$4,IF(J151=20,'Etapa 2 - Análisis'!$AR$4,IF(J151=23,'Etapa 2 - Análisis'!$AU$4,IF(J151=24,'Etapa 2 - Análisis'!$AV$4,IF(J151=25,'Etapa 2 - Análisis'!$AW$4,IF(J151=26,'Etapa 2 - Análisis'!$Y$13,IF(J151=27,'Etapa 2 - Análisis'!$Z$13,IF(J151=28,'Etapa 2 - Análisis'!$AA$13,IF(J151=29,'Etapa 2 - Análisis'!$AB$13,IF(J151=30,'Etapa 2 - Análisis'!$AC$13,IF(J151=31,'Etapa 2 - Análisis'!$AD$13,IF(J151=32,'Etapa 2 - Análisis'!$AE$13,IF(J151=33,'Etapa 2 - Análisis'!$AF$13,IF(J151=34,'Etapa 2 - Análisis'!$AG$13,IF(J151=35,'Etapa 2 - Análisis'!$AH$13,IF(J151=36,'Etapa 2 - Análisis'!$AI$13,IF(J151=37,'Etapa 2 - Análisis'!$AJ$13,IF(J151=38,'Etapa 2 - Análisis'!$AK$13,IF(J151=39,'Etapa 2 - Análisis'!$AL$13,IF(J151=40,'Etapa 2 - Análisis'!$AM$13,IF(J151=41,'Etapa 2 - Análisis'!$Y$8,IF(J151=42,'Etapa 2 - Análisis'!$Z$8,IF(J151=43,'Etapa 2 - Análisis'!$AA$8,IF(J151=44,'Etapa 2 - Análisis'!$AB$8,IF(J151=45,'Etapa 2 - Análisis'!$AC$8,IF(J151=46,'Etapa 2 - Análisis'!$AD$8,IF(J151=47,'Etapa 2 - Análisis'!$AE$8,IF(J151=48,'Etapa 2 - Análisis'!$AF$8,IF(J151=49,'Etapa 2 - Análisis'!$AG$8,"Sin Zona")))))))))))))))))))))))))))))))))))))))))))))))))</f>
        <v>ZONA DE RIESGO ALTA</v>
      </c>
      <c r="L151" s="167" t="s">
        <v>320</v>
      </c>
      <c r="M151" s="65" t="s">
        <v>680</v>
      </c>
      <c r="N151" s="66" t="s">
        <v>225</v>
      </c>
      <c r="O151" s="35" t="s">
        <v>395</v>
      </c>
      <c r="P151" s="35" t="str">
        <f>IF($C$33="Oportunidad","NO APLICA","")</f>
        <v/>
      </c>
      <c r="Q151" s="167" t="s">
        <v>206</v>
      </c>
      <c r="R151" s="35">
        <f>IF(Q151="1 - Rara vez",1,IF(Q151="2 - Improbable",2,IF(Q151="3 - Posible",3,IF(Q151="4 - Probable",4,IF(Q151="5 - Casi seguro",5,IF(Q151="1 - Baja",6,IF(Q151="2 - Media",7,IF(Q151="3 - Alta",8,IF(Q151="NO APLICA","",IF(Q151="Seleccione",0))))))))))</f>
        <v>3</v>
      </c>
      <c r="S151" s="167" t="s">
        <v>212</v>
      </c>
      <c r="T151" s="35">
        <f>IF(S151="1 -Insignificante",1,IF(S151="2 -Menor",2,IF(S151="3 -Moderado",3,IF(S151="4 -Mayor",4,IF(S151="10 -Mayor",7,IF(S151="5 -Catastrófico",5,IF(S151="5 -Moderado",6,IF(S151="20 -Catastrófico",8,IF(S151="1 - Mínimo/Leve",9,IF(S151="2 - Importante",10,IF(S151="3 - Fuerte",11,IF(S151="NO APLICA","",IF(S151="Seleccione",0)))))))))))))</f>
        <v>3</v>
      </c>
      <c r="U151" s="35">
        <f>IF(AND(R151=1,T151=1),1,IF(AND(R151=1,T151=2),2,IF(AND(R151=1,T151=3),3,IF(AND(R151=1,T151=4),4,IF(AND(R151=1,T151=5),5,IF(AND(R151=2,T151=1),6,IF(AND(R151=2,T151=2),7,IF(AND(R151=2,T151=3),8,IF(AND(R151=2,T151=4),9,IF(AND(R151=2,T151=5),10,IF(AND(R151=3,T151=1),11,IF(AND(R151=3,T151=2),12,IF(AND(R151=3,T151=3),13,IF(AND(R151=3,T151=4),14,IF(AND(R151=3,T151=5),15,IF(AND(R151=4,T151=1),16,IF(AND(R151=4,T151=2),17,IF(AND(R151=4,T151=3),18,IF(AND(R151=4,T151=4),19,IF(AND(R151=4,T151=5),20,IF(AND(R151=5,T151=1),21,IF(AND(R151=5,T151=2),22,IF(AND(R151=5,T151=3),23,IF(AND(R151=5,T151=4),24,IF(AND(R151=5,T151=5),25,IF(AND(R151=1,T151=6),26,IF(AND(R151=1,T151=7),27,IF(AND(R151=1,T151=8),28,IF(AND(R151=2,T151=6),29,IF(AND(R151=2,T151=7),30,IF(AND(R151=2,T151=8),31,IF(AND(R151=3,T151=6),32,IF(AND(R151=3,T151=7),33,IF(AND(R151=3,T151=8),34,IF(AND(R151=4,T151=6),35,IF(AND(R151=4,T151=7),36,IF(AND(R151=4,T151=8),37,IF(AND(R151=5,T151=6),38,IF(AND(R151=5,T151=7),39,IF(AND(R151=5,T151=8),40,IF(AND(R151=6,T151=9),41,IF(AND(R151=6,T151=10),42,IF(AND(R151=6,T151=11),43,IF(AND(R151=7,T151=9),44,IF(AND(R151=7,T151=10),45,IF(AND(R151=7,T151=11),46,IF(AND(R151=8,T151=9),47,IF(AND(R151=8,T151=10),48,IF(AND(R151=8,T151=11),49,IF(AND(R151="",T151=""),"","Seleccione"))))))))))))))))))))))))))))))))))))))))))))))))))</f>
        <v>13</v>
      </c>
      <c r="V151" s="173" t="str">
        <f>IF(U151=1,'Etapa 2 - Análisis'!$Y$4,IF(U151=2,'Etapa 2 - Análisis'!$Z$4,IF(U151=6,'Etapa 2 - Análisis'!$AD$4,IF(U151=7,'Etapa 2 - Análisis'!$AE$4,IF(U151=11,'Etapa 2 - Análisis'!$AI$4,IF(U151=3,'Etapa 2 - Análisis'!$AA$4,IF(U151=8,'Etapa 2 - Análisis'!$AF$4,IF(U151=12,'Etapa 2 - Análisis'!$AJ$4,IF(U151=16,'Etapa 2 - Análisis'!$AN$4,IF(U151=4,'Etapa 2 - Análisis'!$AB$4,IF(U151=5,'Etapa 2 - Análisis'!$AC$4,IF(U151=9,'Etapa 2 - Análisis'!$AF$4,IF(U151=13,'Etapa 2 - Análisis'!$AK$4,IF(U151=17,'Etapa 2 - Análisis'!$AO$4,IF(U151=18,'Etapa 2 - Análisis'!$AP$4,IF(U151=21,'Etapa 2 - Análisis'!$AS$4,IF(U151=22,'Etapa 2 - Análisis'!$AT$4,IF(U151=10,'Etapa 2 - Análisis'!$AH$4,IF(U151=14,'Etapa 2 - Análisis'!$AL$4,IF(U151=15,'Etapa 2 - Análisis'!$AM$4,IF(U151=19,'Etapa 2 - Análisis'!$AQ$4,IF(U151=20,'Etapa 2 - Análisis'!$AR$4,IF(U151=23,'Etapa 2 - Análisis'!$AU$4,IF(U151=24,'Etapa 2 - Análisis'!$AV$4,IF(U151=25,'Etapa 2 - Análisis'!$AW$4,IF(U151=26,'Etapa 2 - Análisis'!$Y$13,IF(U151=27,'Etapa 2 - Análisis'!$Z$13,IF(U151=28,'Etapa 2 - Análisis'!$AA$13,IF(U151=29,'Etapa 2 - Análisis'!$AB$13,IF(U151=30,'Etapa 2 - Análisis'!$AC$13,IF(U151=31,'Etapa 2 - Análisis'!$AD$13,IF(U151=32,'Etapa 2 - Análisis'!$AE$13,IF(U151=33,'Etapa 2 - Análisis'!$AF$13,IF(U151=34,'Etapa 2 - Análisis'!$AG$13,IF(U151=35,'Etapa 2 - Análisis'!$AH$13,IF(U151=36,'Etapa 2 - Análisis'!$AI$13,IF(U151=37,'Etapa 2 - Análisis'!$AJ$13,IF(U151=38,'Etapa 2 - Análisis'!$AK$13,IF(U151=39,'Etapa 2 - Análisis'!$AL$13,IF(U151=40,'Etapa 2 - Análisis'!$AM$13,IF(U151=41,'Etapa 2 - Análisis'!$Y$8,IF(U151=42,'Etapa 2 - Análisis'!$Z$8,IF(U151=43,'Etapa 2 - Análisis'!$AA$8,IF(U151=44,'Etapa 2 - Análisis'!$AB$8,IF(U151=45,'Etapa 2 - Análisis'!$AC$8,IF(U151=46,'Etapa 2 - Análisis'!$AD$8,IF(U151=47,'Etapa 2 - Análisis'!$AE$8,IF(U151=48,'Etapa 2 - Análisis'!$AF$8,IF(U151=49,'Etapa 2 - Análisis'!$AG$8,IF(U151="","NO APLICA","Sin Zona"))))))))))))))))))))))))))))))))))))))))))))))))))</f>
        <v>ZONA DE RIESGO ALTA</v>
      </c>
      <c r="W151" s="80" t="s">
        <v>681</v>
      </c>
      <c r="X151" s="145" t="s">
        <v>682</v>
      </c>
      <c r="Y151" s="145" t="s">
        <v>629</v>
      </c>
      <c r="Z151" s="80" t="s">
        <v>683</v>
      </c>
      <c r="AA151" s="180" t="s">
        <v>684</v>
      </c>
    </row>
    <row r="152" spans="1:27" x14ac:dyDescent="0.25">
      <c r="A152" s="166"/>
      <c r="B152" s="178"/>
      <c r="C152" s="168"/>
      <c r="D152" s="80"/>
      <c r="E152" s="180"/>
      <c r="F152" s="168"/>
      <c r="G152" s="35"/>
      <c r="H152" s="168"/>
      <c r="I152" s="35"/>
      <c r="J152" s="35"/>
      <c r="K152" s="173"/>
      <c r="L152" s="168"/>
      <c r="M152" s="65"/>
      <c r="N152" s="66" t="s">
        <v>218</v>
      </c>
      <c r="O152" s="35" t="str">
        <f t="shared" ref="O152:P155" si="24">IF($C$33="Oportunidad","NO APLICA","")</f>
        <v/>
      </c>
      <c r="P152" s="35" t="str">
        <f t="shared" si="24"/>
        <v/>
      </c>
      <c r="Q152" s="168"/>
      <c r="R152" s="35"/>
      <c r="S152" s="168"/>
      <c r="T152" s="35"/>
      <c r="U152" s="35"/>
      <c r="V152" s="173"/>
      <c r="W152" s="80"/>
      <c r="X152" s="80"/>
      <c r="Y152" s="80"/>
      <c r="Z152" s="80"/>
      <c r="AA152" s="180"/>
    </row>
    <row r="153" spans="1:27" x14ac:dyDescent="0.25">
      <c r="A153" s="166"/>
      <c r="B153" s="178"/>
      <c r="C153" s="168"/>
      <c r="D153" s="80"/>
      <c r="E153" s="180"/>
      <c r="F153" s="168"/>
      <c r="G153" s="35"/>
      <c r="H153" s="168"/>
      <c r="I153" s="35"/>
      <c r="J153" s="35"/>
      <c r="K153" s="173"/>
      <c r="L153" s="168"/>
      <c r="M153" s="65"/>
      <c r="N153" s="66" t="s">
        <v>218</v>
      </c>
      <c r="O153" s="35" t="str">
        <f t="shared" si="24"/>
        <v/>
      </c>
      <c r="P153" s="35" t="str">
        <f t="shared" si="24"/>
        <v/>
      </c>
      <c r="Q153" s="168"/>
      <c r="R153" s="35"/>
      <c r="S153" s="168"/>
      <c r="T153" s="35"/>
      <c r="U153" s="35"/>
      <c r="V153" s="173"/>
      <c r="W153" s="80"/>
      <c r="X153" s="80"/>
      <c r="Y153" s="80"/>
      <c r="Z153" s="80"/>
      <c r="AA153" s="180"/>
    </row>
    <row r="154" spans="1:27" x14ac:dyDescent="0.25">
      <c r="A154" s="166"/>
      <c r="B154" s="178"/>
      <c r="C154" s="168"/>
      <c r="D154" s="80"/>
      <c r="E154" s="180"/>
      <c r="F154" s="168"/>
      <c r="G154" s="35"/>
      <c r="H154" s="168"/>
      <c r="I154" s="35"/>
      <c r="J154" s="35"/>
      <c r="K154" s="173"/>
      <c r="L154" s="168"/>
      <c r="M154" s="65"/>
      <c r="N154" s="66" t="s">
        <v>218</v>
      </c>
      <c r="O154" s="35" t="str">
        <f t="shared" si="24"/>
        <v/>
      </c>
      <c r="P154" s="35" t="str">
        <f t="shared" si="24"/>
        <v/>
      </c>
      <c r="Q154" s="168"/>
      <c r="R154" s="35"/>
      <c r="S154" s="168"/>
      <c r="T154" s="35"/>
      <c r="U154" s="35"/>
      <c r="V154" s="173"/>
      <c r="W154" s="80"/>
      <c r="X154" s="80"/>
      <c r="Y154" s="80"/>
      <c r="Z154" s="80"/>
      <c r="AA154" s="180"/>
    </row>
    <row r="155" spans="1:27" x14ac:dyDescent="0.25">
      <c r="A155" s="166"/>
      <c r="B155" s="179"/>
      <c r="C155" s="169"/>
      <c r="D155" s="80"/>
      <c r="E155" s="180"/>
      <c r="F155" s="169"/>
      <c r="G155" s="35"/>
      <c r="H155" s="169"/>
      <c r="I155" s="35"/>
      <c r="J155" s="35"/>
      <c r="K155" s="173"/>
      <c r="L155" s="169"/>
      <c r="M155" s="65"/>
      <c r="N155" s="66" t="s">
        <v>218</v>
      </c>
      <c r="O155" s="35" t="str">
        <f t="shared" si="24"/>
        <v/>
      </c>
      <c r="P155" s="35" t="str">
        <f t="shared" si="24"/>
        <v/>
      </c>
      <c r="Q155" s="169"/>
      <c r="R155" s="35"/>
      <c r="S155" s="169"/>
      <c r="T155" s="35"/>
      <c r="U155" s="35"/>
      <c r="V155" s="173"/>
      <c r="W155" s="80"/>
      <c r="X155" s="80"/>
      <c r="Y155" s="80"/>
      <c r="Z155" s="80"/>
      <c r="AA155" s="180"/>
    </row>
    <row r="156" spans="1:27" ht="33" customHeight="1" x14ac:dyDescent="0.25">
      <c r="A156" s="166">
        <v>28</v>
      </c>
      <c r="B156" s="177" t="s">
        <v>438</v>
      </c>
      <c r="C156" s="167" t="s">
        <v>333</v>
      </c>
      <c r="D156" s="80" t="s">
        <v>422</v>
      </c>
      <c r="E156" s="180" t="s">
        <v>424</v>
      </c>
      <c r="F156" s="167" t="s">
        <v>206</v>
      </c>
      <c r="G156" s="35">
        <f>IF(F156="1 - Rara vez",1,IF(F156="2 - Improbable",2,IF(F156="3 - Posible",3,IF(F156="4 - Probable",4,IF(F156="5 - Casi seguro",5,IF(F156="1 - Baja",6,IF(F156="2 - Media",7,IF(F156="3 - Alta",8,IF(F156="Seleccione",0)))))))))</f>
        <v>3</v>
      </c>
      <c r="H156" s="167" t="s">
        <v>222</v>
      </c>
      <c r="I156" s="35">
        <f>IF(H156="1 -Insignificante",1,IF(H156="2 -Menor",2,IF(H156="3 -Moderado",3,IF(H156="5 -Moderado",6,IF(H156="4 -Mayor",4,IF(H156="10 -Mayor",7,IF(H156="5 -Catastrófico",5,IF(H156="20 -Catastrófico",8,IF(H156="1 - Mínimo/Leve",9,IF(H156="2 - Importante",10,IF(H156="3 - Fuerte",11,IF(H156="Seleccione",0))))))))))))</f>
        <v>7</v>
      </c>
      <c r="J156" s="35">
        <f>IF(AND(G156=1,I156=1),1,IF(AND(G156=1,I156=2),2,IF(AND(G156=1,I156=3),3,IF(AND(G156=1,I156=4),4,IF(AND(G156=1,I156=5),5,IF(AND(G156=2,I156=1),6,IF(AND(G156=2,I156=2),7,IF(AND(G156=2,I156=3),8,IF(AND(G156=2,I156=4),9,IF(AND(G156=2,I156=5),10,IF(AND(G156=3,I156=1),11,IF(AND(G156=3,I156=2),12,IF(AND(G156=3,I156=3),13,IF(AND(G156=3,I156=4),14,IF(AND(G156=3,I156=5),15,IF(AND(G156=4,I156=1),16,IF(AND(G156=4,I156=2),17,IF(AND(G156=4,I156=3),18,IF(AND(G156=4,I156=4),19,IF(AND(G156=4,I156=5),20,IF(AND(G156=5,I156=1),21,IF(AND(G156=5,I156=2),22,IF(AND(G156=5,I156=3),23,IF(AND(G156=5,I156=4),24,IF(AND(G156=5,I156=5),25,IF(AND(G156=1,I156=6),26,IF(AND(G156=1,I156=7),27,IF(AND(G156=1,I156=8),28,IF(AND(G156=2,I156=6),29,IF(AND(G156=2,I156=7),30,IF(AND(G156=2,I156=8),31,IF(AND(G156=3,I156=6),32,IF(AND(G156=3,I156=7),33,IF(AND(G156=3,I156=8),34,IF(AND(G156=4,I156=6),35,IF(AND(G156=4,I156=7),36,IF(AND(G156=4,I156=8),37,IF(AND(G156=5,I156=6),38,IF(AND(G156=5,I156=7),39,IF(AND(G156=5,I156=8),40,IF(AND(G156=6,I156=9),41,IF(AND(G156=6,I156=10),42,IF(AND(G156=6,I156=11),43,IF(AND(G156=7,I156=9),44,IF(AND(G156=7,I156=10),45,IF(AND(G156=7,I156=11),46,IF(AND(G156=8,I156=9),47,IF(AND(G156=8,I156=10),48,IF(AND(G156=8,I156=11),49,"Seleccione")))))))))))))))))))))))))))))))))))))))))))))))))</f>
        <v>33</v>
      </c>
      <c r="K156" s="173" t="str">
        <f>IF(J156=1,'Etapa 2 - Análisis'!$Y$4,IF(J156=2,'Etapa 2 - Análisis'!$Z$4,IF(J156=6,'Etapa 2 - Análisis'!$AD$4,IF(J156=7,'Etapa 2 - Análisis'!$AE$4,IF(J156=11,'Etapa 2 - Análisis'!$AI$4,IF(J156=3,'Etapa 2 - Análisis'!$AA$4,IF(J156=8,'Etapa 2 - Análisis'!$AF$4,IF(J156=12,'Etapa 2 - Análisis'!$AJ$4,IF(J156=16,'Etapa 2 - Análisis'!$AN$4,IF(J156=4,'Etapa 2 - Análisis'!$AB$4,IF(J156=5,'Etapa 2 - Análisis'!$AC$4,IF(J156=9,'Etapa 2 - Análisis'!$AG$4,IF(J156=13,'Etapa 2 - Análisis'!$AK$4,IF(J156=17,'Etapa 2 - Análisis'!$AO$4,IF(J156=18,'Etapa 2 - Análisis'!$AP$4,IF(J156=21,'Etapa 2 - Análisis'!$AS$4,IF(J156=22,'Etapa 2 - Análisis'!$AT$4,IF(J156=10,'Etapa 2 - Análisis'!$AH$4,IF(J156=14,'Etapa 2 - Análisis'!$AL$4,IF(J156=15,'Etapa 2 - Análisis'!$AM$4,IF(J156=19,'Etapa 2 - Análisis'!$AQ$4,IF(J156=20,'Etapa 2 - Análisis'!$AR$4,IF(J156=23,'Etapa 2 - Análisis'!$AU$4,IF(J156=24,'Etapa 2 - Análisis'!$AV$4,IF(J156=25,'Etapa 2 - Análisis'!$AW$4,IF(J156=26,'Etapa 2 - Análisis'!$Y$13,IF(J156=27,'Etapa 2 - Análisis'!$Z$13,IF(J156=28,'Etapa 2 - Análisis'!$AA$13,IF(J156=29,'Etapa 2 - Análisis'!$AB$13,IF(J156=30,'Etapa 2 - Análisis'!$AC$13,IF(J156=31,'Etapa 2 - Análisis'!$AD$13,IF(J156=32,'Etapa 2 - Análisis'!$AE$13,IF(J156=33,'Etapa 2 - Análisis'!$AF$13,IF(J156=34,'Etapa 2 - Análisis'!$AG$13,IF(J156=35,'Etapa 2 - Análisis'!$AH$13,IF(J156=36,'Etapa 2 - Análisis'!$AI$13,IF(J156=37,'Etapa 2 - Análisis'!$AJ$13,IF(J156=38,'Etapa 2 - Análisis'!$AK$13,IF(J156=39,'Etapa 2 - Análisis'!$AL$13,IF(J156=40,'Etapa 2 - Análisis'!$AM$13,IF(J156=41,'Etapa 2 - Análisis'!$Y$8,IF(J156=42,'Etapa 2 - Análisis'!$Z$8,IF(J156=43,'Etapa 2 - Análisis'!$AA$8,IF(J156=44,'Etapa 2 - Análisis'!$AB$8,IF(J156=45,'Etapa 2 - Análisis'!$AC$8,IF(J156=46,'Etapa 2 - Análisis'!$AD$8,IF(J156=47,'Etapa 2 - Análisis'!$AE$8,IF(J156=48,'Etapa 2 - Análisis'!$AF$8,IF(J156=49,'Etapa 2 - Análisis'!$AG$8,"Sin Zona")))))))))))))))))))))))))))))))))))))))))))))))))</f>
        <v>ZONA DE RIESGO ALTA</v>
      </c>
      <c r="L156" s="167" t="s">
        <v>320</v>
      </c>
      <c r="M156" s="65" t="s">
        <v>425</v>
      </c>
      <c r="N156" s="66" t="s">
        <v>225</v>
      </c>
      <c r="O156" s="35" t="s">
        <v>395</v>
      </c>
      <c r="P156" s="35" t="str">
        <f>IF($C$33="Oportunidad","NO APLICA","")</f>
        <v/>
      </c>
      <c r="Q156" s="167" t="s">
        <v>208</v>
      </c>
      <c r="R156" s="35">
        <f>IF(Q156="1 - Rara vez",1,IF(Q156="2 - Improbable",2,IF(Q156="3 - Posible",3,IF(Q156="4 - Probable",4,IF(Q156="5 - Casi seguro",5,IF(Q156="1 - Baja",6,IF(Q156="2 - Media",7,IF(Q156="3 - Alta",8,IF(Q156="NO APLICA","",IF(Q156="Seleccione",0))))))))))</f>
        <v>1</v>
      </c>
      <c r="S156" s="167" t="s">
        <v>222</v>
      </c>
      <c r="T156" s="35">
        <f>IF(S156="1 -Insignificante",1,IF(S156="2 -Menor",2,IF(S156="3 -Moderado",3,IF(S156="4 -Mayor",4,IF(S156="10 -Mayor",7,IF(S156="5 -Catastrófico",5,IF(S156="5 -Moderado",6,IF(S156="20 -Catastrófico",8,IF(S156="1 - Mínimo/Leve",9,IF(S156="2 - Importante",10,IF(S156="3 - Fuerte",11,IF(S156="NO APLICA","",IF(S156="Seleccione",0)))))))))))))</f>
        <v>7</v>
      </c>
      <c r="U156" s="35">
        <f>IF(AND(R156=1,T156=1),1,IF(AND(R156=1,T156=2),2,IF(AND(R156=1,T156=3),3,IF(AND(R156=1,T156=4),4,IF(AND(R156=1,T156=5),5,IF(AND(R156=2,T156=1),6,IF(AND(R156=2,T156=2),7,IF(AND(R156=2,T156=3),8,IF(AND(R156=2,T156=4),9,IF(AND(R156=2,T156=5),10,IF(AND(R156=3,T156=1),11,IF(AND(R156=3,T156=2),12,IF(AND(R156=3,T156=3),13,IF(AND(R156=3,T156=4),14,IF(AND(R156=3,T156=5),15,IF(AND(R156=4,T156=1),16,IF(AND(R156=4,T156=2),17,IF(AND(R156=4,T156=3),18,IF(AND(R156=4,T156=4),19,IF(AND(R156=4,T156=5),20,IF(AND(R156=5,T156=1),21,IF(AND(R156=5,T156=2),22,IF(AND(R156=5,T156=3),23,IF(AND(R156=5,T156=4),24,IF(AND(R156=5,T156=5),25,IF(AND(R156=1,T156=6),26,IF(AND(R156=1,T156=7),27,IF(AND(R156=1,T156=8),28,IF(AND(R156=2,T156=6),29,IF(AND(R156=2,T156=7),30,IF(AND(R156=2,T156=8),31,IF(AND(R156=3,T156=6),32,IF(AND(R156=3,T156=7),33,IF(AND(R156=3,T156=8),34,IF(AND(R156=4,T156=6),35,IF(AND(R156=4,T156=7),36,IF(AND(R156=4,T156=8),37,IF(AND(R156=5,T156=6),38,IF(AND(R156=5,T156=7),39,IF(AND(R156=5,T156=8),40,IF(AND(R156=6,T156=9),41,IF(AND(R156=6,T156=10),42,IF(AND(R156=6,T156=11),43,IF(AND(R156=7,T156=9),44,IF(AND(R156=7,T156=10),45,IF(AND(R156=7,T156=11),46,IF(AND(R156=8,T156=9),47,IF(AND(R156=8,T156=10),48,IF(AND(R156=8,T156=11),49,IF(AND(R156="",T156=""),"","Seleccione"))))))))))))))))))))))))))))))))))))))))))))))))))</f>
        <v>27</v>
      </c>
      <c r="V156" s="173" t="str">
        <f>IF(U156=1,'Etapa 2 - Análisis'!$Y$4,IF(U156=2,'Etapa 2 - Análisis'!$Z$4,IF(U156=6,'Etapa 2 - Análisis'!$AD$4,IF(U156=7,'Etapa 2 - Análisis'!$AE$4,IF(U156=11,'Etapa 2 - Análisis'!$AI$4,IF(U156=3,'Etapa 2 - Análisis'!$AA$4,IF(U156=8,'Etapa 2 - Análisis'!$AF$4,IF(U156=12,'Etapa 2 - Análisis'!$AJ$4,IF(U156=16,'Etapa 2 - Análisis'!$AN$4,IF(U156=4,'Etapa 2 - Análisis'!$AB$4,IF(U156=5,'Etapa 2 - Análisis'!$AC$4,IF(U156=9,'Etapa 2 - Análisis'!$AF$4,IF(U156=13,'Etapa 2 - Análisis'!$AK$4,IF(U156=17,'Etapa 2 - Análisis'!$AO$4,IF(U156=18,'Etapa 2 - Análisis'!$AP$4,IF(U156=21,'Etapa 2 - Análisis'!$AS$4,IF(U156=22,'Etapa 2 - Análisis'!$AT$4,IF(U156=10,'Etapa 2 - Análisis'!$AH$4,IF(U156=14,'Etapa 2 - Análisis'!$AL$4,IF(U156=15,'Etapa 2 - Análisis'!$AM$4,IF(U156=19,'Etapa 2 - Análisis'!$AQ$4,IF(U156=20,'Etapa 2 - Análisis'!$AR$4,IF(U156=23,'Etapa 2 - Análisis'!$AU$4,IF(U156=24,'Etapa 2 - Análisis'!$AV$4,IF(U156=25,'Etapa 2 - Análisis'!$AW$4,IF(U156=26,'Etapa 2 - Análisis'!$Y$13,IF(U156=27,'Etapa 2 - Análisis'!$Z$13,IF(U156=28,'Etapa 2 - Análisis'!$AA$13,IF(U156=29,'Etapa 2 - Análisis'!$AB$13,IF(U156=30,'Etapa 2 - Análisis'!$AC$13,IF(U156=31,'Etapa 2 - Análisis'!$AD$13,IF(U156=32,'Etapa 2 - Análisis'!$AE$13,IF(U156=33,'Etapa 2 - Análisis'!$AF$13,IF(U156=34,'Etapa 2 - Análisis'!$AG$13,IF(U156=35,'Etapa 2 - Análisis'!$AH$13,IF(U156=36,'Etapa 2 - Análisis'!$AI$13,IF(U156=37,'Etapa 2 - Análisis'!$AJ$13,IF(U156=38,'Etapa 2 - Análisis'!$AK$13,IF(U156=39,'Etapa 2 - Análisis'!$AL$13,IF(U156=40,'Etapa 2 - Análisis'!$AM$13,IF(U156=41,'Etapa 2 - Análisis'!$Y$8,IF(U156=42,'Etapa 2 - Análisis'!$Z$8,IF(U156=43,'Etapa 2 - Análisis'!$AA$8,IF(U156=44,'Etapa 2 - Análisis'!$AB$8,IF(U156=45,'Etapa 2 - Análisis'!$AC$8,IF(U156=46,'Etapa 2 - Análisis'!$AD$8,IF(U156=47,'Etapa 2 - Análisis'!$AE$8,IF(U156=48,'Etapa 2 - Análisis'!$AF$8,IF(U156=49,'Etapa 2 - Análisis'!$AG$8,IF(U156="","NO APLICA","Sin Zona"))))))))))))))))))))))))))))))))))))))))))))))))))</f>
        <v>ZONA DE RIESGO BAJA</v>
      </c>
      <c r="W156" s="80" t="s">
        <v>401</v>
      </c>
      <c r="X156" s="182" t="s">
        <v>430</v>
      </c>
      <c r="Y156" s="183"/>
      <c r="Z156" s="80" t="s">
        <v>427</v>
      </c>
      <c r="AA156" s="180" t="s">
        <v>429</v>
      </c>
    </row>
    <row r="157" spans="1:27" ht="41.25" customHeight="1" x14ac:dyDescent="0.25">
      <c r="A157" s="166"/>
      <c r="B157" s="178"/>
      <c r="C157" s="168"/>
      <c r="D157" s="80" t="s">
        <v>423</v>
      </c>
      <c r="E157" s="180"/>
      <c r="F157" s="168"/>
      <c r="G157" s="35"/>
      <c r="H157" s="168"/>
      <c r="I157" s="35"/>
      <c r="J157" s="35"/>
      <c r="K157" s="173"/>
      <c r="L157" s="168"/>
      <c r="M157" s="65" t="s">
        <v>426</v>
      </c>
      <c r="N157" s="66" t="s">
        <v>225</v>
      </c>
      <c r="O157" s="35" t="s">
        <v>395</v>
      </c>
      <c r="P157" s="35" t="str">
        <f t="shared" ref="O157:P160" si="25">IF($C$33="Oportunidad","NO APLICA","")</f>
        <v/>
      </c>
      <c r="Q157" s="168"/>
      <c r="R157" s="35"/>
      <c r="S157" s="168"/>
      <c r="T157" s="35"/>
      <c r="U157" s="35"/>
      <c r="V157" s="173"/>
      <c r="W157" s="80" t="s">
        <v>401</v>
      </c>
      <c r="X157" s="182" t="s">
        <v>430</v>
      </c>
      <c r="Y157" s="183"/>
      <c r="Z157" s="80" t="s">
        <v>428</v>
      </c>
      <c r="AA157" s="180"/>
    </row>
    <row r="158" spans="1:27" x14ac:dyDescent="0.25">
      <c r="A158" s="166"/>
      <c r="B158" s="178"/>
      <c r="C158" s="168"/>
      <c r="D158" s="80"/>
      <c r="E158" s="180"/>
      <c r="F158" s="168"/>
      <c r="G158" s="35"/>
      <c r="H158" s="168"/>
      <c r="I158" s="35"/>
      <c r="J158" s="35"/>
      <c r="K158" s="173"/>
      <c r="L158" s="168"/>
      <c r="M158" s="65"/>
      <c r="N158" s="66" t="s">
        <v>218</v>
      </c>
      <c r="O158" s="35"/>
      <c r="P158" s="35" t="str">
        <f t="shared" si="25"/>
        <v/>
      </c>
      <c r="Q158" s="168"/>
      <c r="R158" s="35"/>
      <c r="S158" s="168"/>
      <c r="T158" s="35"/>
      <c r="U158" s="35"/>
      <c r="V158" s="173"/>
      <c r="W158" s="80"/>
      <c r="X158" s="80"/>
      <c r="Y158" s="80"/>
      <c r="Z158" s="80"/>
      <c r="AA158" s="180"/>
    </row>
    <row r="159" spans="1:27" x14ac:dyDescent="0.25">
      <c r="A159" s="166"/>
      <c r="B159" s="178"/>
      <c r="C159" s="168"/>
      <c r="D159" s="80"/>
      <c r="E159" s="180"/>
      <c r="F159" s="168"/>
      <c r="G159" s="35"/>
      <c r="H159" s="168"/>
      <c r="I159" s="35"/>
      <c r="J159" s="35"/>
      <c r="K159" s="173"/>
      <c r="L159" s="168"/>
      <c r="M159" s="65"/>
      <c r="N159" s="66" t="s">
        <v>218</v>
      </c>
      <c r="O159" s="35" t="str">
        <f t="shared" si="25"/>
        <v/>
      </c>
      <c r="P159" s="35" t="str">
        <f t="shared" si="25"/>
        <v/>
      </c>
      <c r="Q159" s="168"/>
      <c r="R159" s="35"/>
      <c r="S159" s="168"/>
      <c r="T159" s="35"/>
      <c r="U159" s="35"/>
      <c r="V159" s="173"/>
      <c r="W159" s="80"/>
      <c r="X159" s="80"/>
      <c r="Y159" s="80"/>
      <c r="Z159" s="80"/>
      <c r="AA159" s="180"/>
    </row>
    <row r="160" spans="1:27" x14ac:dyDescent="0.25">
      <c r="A160" s="166"/>
      <c r="B160" s="179"/>
      <c r="C160" s="169"/>
      <c r="D160" s="80"/>
      <c r="E160" s="180"/>
      <c r="F160" s="169"/>
      <c r="G160" s="35"/>
      <c r="H160" s="169"/>
      <c r="I160" s="35"/>
      <c r="J160" s="35"/>
      <c r="K160" s="173"/>
      <c r="L160" s="169"/>
      <c r="M160" s="65"/>
      <c r="N160" s="66" t="s">
        <v>218</v>
      </c>
      <c r="O160" s="35" t="str">
        <f t="shared" si="25"/>
        <v/>
      </c>
      <c r="P160" s="35" t="str">
        <f t="shared" si="25"/>
        <v/>
      </c>
      <c r="Q160" s="169"/>
      <c r="R160" s="35"/>
      <c r="S160" s="169"/>
      <c r="T160" s="35"/>
      <c r="U160" s="35"/>
      <c r="V160" s="173"/>
      <c r="W160" s="80"/>
      <c r="X160" s="80"/>
      <c r="Y160" s="80"/>
      <c r="Z160" s="80"/>
      <c r="AA160" s="180"/>
    </row>
    <row r="161" spans="1:27" ht="41.25" customHeight="1" x14ac:dyDescent="0.25">
      <c r="A161" s="166">
        <v>29</v>
      </c>
      <c r="B161" s="177" t="s">
        <v>441</v>
      </c>
      <c r="C161" s="167" t="s">
        <v>333</v>
      </c>
      <c r="D161" s="65" t="s">
        <v>442</v>
      </c>
      <c r="E161" s="180" t="s">
        <v>444</v>
      </c>
      <c r="F161" s="167" t="s">
        <v>206</v>
      </c>
      <c r="G161" s="35">
        <f>IF(F161="1 - Rara vez",1,IF(F161="2 - Improbable",2,IF(F161="3 - Posible",3,IF(F161="4 - Probable",4,IF(F161="5 - Casi seguro",5,IF(F161="1 - Baja",6,IF(F161="2 - Media",7,IF(F161="3 - Alta",8,IF(F161="Seleccione",0)))))))))</f>
        <v>3</v>
      </c>
      <c r="H161" s="167" t="s">
        <v>223</v>
      </c>
      <c r="I161" s="35">
        <f>IF(H161="1 -Insignificante",1,IF(H161="2 -Menor",2,IF(H161="3 -Moderado",3,IF(H161="5 -Moderado",6,IF(H161="4 -Mayor",4,IF(H161="10 -Mayor",7,IF(H161="5 -Catastrófico",5,IF(H161="20 -Catastrófico",8,IF(H161="1 - Mínimo/Leve",9,IF(H161="2 - Importante",10,IF(H161="3 - Fuerte",11,IF(H161="Seleccione",0))))))))))))</f>
        <v>8</v>
      </c>
      <c r="J161" s="35">
        <f>IF(AND(G161=1,I161=1),1,IF(AND(G161=1,I161=2),2,IF(AND(G161=1,I161=3),3,IF(AND(G161=1,I161=4),4,IF(AND(G161=1,I161=5),5,IF(AND(G161=2,I161=1),6,IF(AND(G161=2,I161=2),7,IF(AND(G161=2,I161=3),8,IF(AND(G161=2,I161=4),9,IF(AND(G161=2,I161=5),10,IF(AND(G161=3,I161=1),11,IF(AND(G161=3,I161=2),12,IF(AND(G161=3,I161=3),13,IF(AND(G161=3,I161=4),14,IF(AND(G161=3,I161=5),15,IF(AND(G161=4,I161=1),16,IF(AND(G161=4,I161=2),17,IF(AND(G161=4,I161=3),18,IF(AND(G161=4,I161=4),19,IF(AND(G161=4,I161=5),20,IF(AND(G161=5,I161=1),21,IF(AND(G161=5,I161=2),22,IF(AND(G161=5,I161=3),23,IF(AND(G161=5,I161=4),24,IF(AND(G161=5,I161=5),25,IF(AND(G161=1,I161=6),26,IF(AND(G161=1,I161=7),27,IF(AND(G161=1,I161=8),28,IF(AND(G161=2,I161=6),29,IF(AND(G161=2,I161=7),30,IF(AND(G161=2,I161=8),31,IF(AND(G161=3,I161=6),32,IF(AND(G161=3,I161=7),33,IF(AND(G161=3,I161=8),34,IF(AND(G161=4,I161=6),35,IF(AND(G161=4,I161=7),36,IF(AND(G161=4,I161=8),37,IF(AND(G161=5,I161=6),38,IF(AND(G161=5,I161=7),39,IF(AND(G161=5,I161=8),40,IF(AND(G161=6,I161=9),41,IF(AND(G161=6,I161=10),42,IF(AND(G161=6,I161=11),43,IF(AND(G161=7,I161=9),44,IF(AND(G161=7,I161=10),45,IF(AND(G161=7,I161=11),46,IF(AND(G161=8,I161=9),47,IF(AND(G161=8,I161=10),48,IF(AND(G161=8,I161=11),49,"Seleccione")))))))))))))))))))))))))))))))))))))))))))))))))</f>
        <v>34</v>
      </c>
      <c r="K161" s="173" t="str">
        <f>IF(J161=1,'Etapa 2 - Análisis'!$Y$4,IF(J161=2,'Etapa 2 - Análisis'!$Z$4,IF(J161=6,'Etapa 2 - Análisis'!$AD$4,IF(J161=7,'Etapa 2 - Análisis'!$AE$4,IF(J161=11,'Etapa 2 - Análisis'!$AI$4,IF(J161=3,'Etapa 2 - Análisis'!$AA$4,IF(J161=8,'Etapa 2 - Análisis'!$AF$4,IF(J161=12,'Etapa 2 - Análisis'!$AJ$4,IF(J161=16,'Etapa 2 - Análisis'!$AN$4,IF(J161=4,'Etapa 2 - Análisis'!$AB$4,IF(J161=5,'Etapa 2 - Análisis'!$AC$4,IF(J161=9,'Etapa 2 - Análisis'!$AG$4,IF(J161=13,'Etapa 2 - Análisis'!$AK$4,IF(J161=17,'Etapa 2 - Análisis'!$AO$4,IF(J161=18,'Etapa 2 - Análisis'!$AP$4,IF(J161=21,'Etapa 2 - Análisis'!$AS$4,IF(J161=22,'Etapa 2 - Análisis'!$AT$4,IF(J161=10,'Etapa 2 - Análisis'!$AH$4,IF(J161=14,'Etapa 2 - Análisis'!$AL$4,IF(J161=15,'Etapa 2 - Análisis'!$AM$4,IF(J161=19,'Etapa 2 - Análisis'!$AQ$4,IF(J161=20,'Etapa 2 - Análisis'!$AR$4,IF(J161=23,'Etapa 2 - Análisis'!$AU$4,IF(J161=24,'Etapa 2 - Análisis'!$AV$4,IF(J161=25,'Etapa 2 - Análisis'!$AW$4,IF(J161=26,'Etapa 2 - Análisis'!$Y$13,IF(J161=27,'Etapa 2 - Análisis'!$Z$13,IF(J161=28,'Etapa 2 - Análisis'!$AA$13,IF(J161=29,'Etapa 2 - Análisis'!$AB$13,IF(J161=30,'Etapa 2 - Análisis'!$AC$13,IF(J161=31,'Etapa 2 - Análisis'!$AD$13,IF(J161=32,'Etapa 2 - Análisis'!$AE$13,IF(J161=33,'Etapa 2 - Análisis'!$AF$13,IF(J161=34,'Etapa 2 - Análisis'!$AG$13,IF(J161=35,'Etapa 2 - Análisis'!$AH$13,IF(J161=36,'Etapa 2 - Análisis'!$AI$13,IF(J161=37,'Etapa 2 - Análisis'!$AJ$13,IF(J161=38,'Etapa 2 - Análisis'!$AK$13,IF(J161=39,'Etapa 2 - Análisis'!$AL$13,IF(J161=40,'Etapa 2 - Análisis'!$AM$13,IF(J161=41,'Etapa 2 - Análisis'!$Y$8,IF(J161=42,'Etapa 2 - Análisis'!$Z$8,IF(J161=43,'Etapa 2 - Análisis'!$AA$8,IF(J161=44,'Etapa 2 - Análisis'!$AB$8,IF(J161=45,'Etapa 2 - Análisis'!$AC$8,IF(J161=46,'Etapa 2 - Análisis'!$AD$8,IF(J161=47,'Etapa 2 - Análisis'!$AE$8,IF(J161=48,'Etapa 2 - Análisis'!$AF$8,IF(J161=49,'Etapa 2 - Análisis'!$AG$8,"Sin Zona")))))))))))))))))))))))))))))))))))))))))))))))))</f>
        <v>ZONA DE RIESGO EXTREMA</v>
      </c>
      <c r="L161" s="167" t="s">
        <v>320</v>
      </c>
      <c r="M161" s="65" t="s">
        <v>445</v>
      </c>
      <c r="N161" s="66" t="s">
        <v>225</v>
      </c>
      <c r="O161" s="35" t="s">
        <v>395</v>
      </c>
      <c r="P161" s="35" t="str">
        <f>IF($C$33="Oportunidad","NO APLICA","")</f>
        <v/>
      </c>
      <c r="Q161" s="167" t="s">
        <v>208</v>
      </c>
      <c r="R161" s="35">
        <f>IF(Q161="1 - Rara vez",1,IF(Q161="2 - Improbable",2,IF(Q161="3 - Posible",3,IF(Q161="4 - Probable",4,IF(Q161="5 - Casi seguro",5,IF(Q161="1 - Baja",6,IF(Q161="2 - Media",7,IF(Q161="3 - Alta",8,IF(Q161="NO APLICA","",IF(Q161="Seleccione",0))))))))))</f>
        <v>1</v>
      </c>
      <c r="S161" s="167" t="s">
        <v>223</v>
      </c>
      <c r="T161" s="35">
        <f>IF(S161="1 -Insignificante",1,IF(S161="2 -Menor",2,IF(S161="3 -Moderado",3,IF(S161="4 -Mayor",4,IF(S161="10 -Mayor",7,IF(S161="5 -Catastrófico",5,IF(S161="5 -Moderado",6,IF(S161="20 -Catastrófico",8,IF(S161="1 - Mínimo/Leve",9,IF(S161="2 - Importante",10,IF(S161="3 - Fuerte",11,IF(S161="NO APLICA","",IF(S161="Seleccione",0)))))))))))))</f>
        <v>8</v>
      </c>
      <c r="U161" s="35">
        <f>IF(AND(R161=1,T161=1),1,IF(AND(R161=1,T161=2),2,IF(AND(R161=1,T161=3),3,IF(AND(R161=1,T161=4),4,IF(AND(R161=1,T161=5),5,IF(AND(R161=2,T161=1),6,IF(AND(R161=2,T161=2),7,IF(AND(R161=2,T161=3),8,IF(AND(R161=2,T161=4),9,IF(AND(R161=2,T161=5),10,IF(AND(R161=3,T161=1),11,IF(AND(R161=3,T161=2),12,IF(AND(R161=3,T161=3),13,IF(AND(R161=3,T161=4),14,IF(AND(R161=3,T161=5),15,IF(AND(R161=4,T161=1),16,IF(AND(R161=4,T161=2),17,IF(AND(R161=4,T161=3),18,IF(AND(R161=4,T161=4),19,IF(AND(R161=4,T161=5),20,IF(AND(R161=5,T161=1),21,IF(AND(R161=5,T161=2),22,IF(AND(R161=5,T161=3),23,IF(AND(R161=5,T161=4),24,IF(AND(R161=5,T161=5),25,IF(AND(R161=1,T161=6),26,IF(AND(R161=1,T161=7),27,IF(AND(R161=1,T161=8),28,IF(AND(R161=2,T161=6),29,IF(AND(R161=2,T161=7),30,IF(AND(R161=2,T161=8),31,IF(AND(R161=3,T161=6),32,IF(AND(R161=3,T161=7),33,IF(AND(R161=3,T161=8),34,IF(AND(R161=4,T161=6),35,IF(AND(R161=4,T161=7),36,IF(AND(R161=4,T161=8),37,IF(AND(R161=5,T161=6),38,IF(AND(R161=5,T161=7),39,IF(AND(R161=5,T161=8),40,IF(AND(R161=6,T161=9),41,IF(AND(R161=6,T161=10),42,IF(AND(R161=6,T161=11),43,IF(AND(R161=7,T161=9),44,IF(AND(R161=7,T161=10),45,IF(AND(R161=7,T161=11),46,IF(AND(R161=8,T161=9),47,IF(AND(R161=8,T161=10),48,IF(AND(R161=8,T161=11),49,IF(AND(R161="",T161=""),"","Seleccione"))))))))))))))))))))))))))))))))))))))))))))))))))</f>
        <v>28</v>
      </c>
      <c r="V161" s="173" t="str">
        <f>IF(U161=1,'Etapa 2 - Análisis'!$Y$4,IF(U161=2,'Etapa 2 - Análisis'!$Z$4,IF(U161=6,'Etapa 2 - Análisis'!$AD$4,IF(U161=7,'Etapa 2 - Análisis'!$AE$4,IF(U161=11,'Etapa 2 - Análisis'!$AI$4,IF(U161=3,'Etapa 2 - Análisis'!$AA$4,IF(U161=8,'Etapa 2 - Análisis'!$AF$4,IF(U161=12,'Etapa 2 - Análisis'!$AJ$4,IF(U161=16,'Etapa 2 - Análisis'!$AN$4,IF(U161=4,'Etapa 2 - Análisis'!$AB$4,IF(U161=5,'Etapa 2 - Análisis'!$AC$4,IF(U161=9,'Etapa 2 - Análisis'!$AF$4,IF(U161=13,'Etapa 2 - Análisis'!$AK$4,IF(U161=17,'Etapa 2 - Análisis'!$AO$4,IF(U161=18,'Etapa 2 - Análisis'!$AP$4,IF(U161=21,'Etapa 2 - Análisis'!$AS$4,IF(U161=22,'Etapa 2 - Análisis'!$AT$4,IF(U161=10,'Etapa 2 - Análisis'!$AH$4,IF(U161=14,'Etapa 2 - Análisis'!$AL$4,IF(U161=15,'Etapa 2 - Análisis'!$AM$4,IF(U161=19,'Etapa 2 - Análisis'!$AQ$4,IF(U161=20,'Etapa 2 - Análisis'!$AR$4,IF(U161=23,'Etapa 2 - Análisis'!$AU$4,IF(U161=24,'Etapa 2 - Análisis'!$AV$4,IF(U161=25,'Etapa 2 - Análisis'!$AW$4,IF(U161=26,'Etapa 2 - Análisis'!$Y$13,IF(U161=27,'Etapa 2 - Análisis'!$Z$13,IF(U161=28,'Etapa 2 - Análisis'!$AA$13,IF(U161=29,'Etapa 2 - Análisis'!$AB$13,IF(U161=30,'Etapa 2 - Análisis'!$AC$13,IF(U161=31,'Etapa 2 - Análisis'!$AD$13,IF(U161=32,'Etapa 2 - Análisis'!$AE$13,IF(U161=33,'Etapa 2 - Análisis'!$AF$13,IF(U161=34,'Etapa 2 - Análisis'!$AG$13,IF(U161=35,'Etapa 2 - Análisis'!$AH$13,IF(U161=36,'Etapa 2 - Análisis'!$AI$13,IF(U161=37,'Etapa 2 - Análisis'!$AJ$13,IF(U161=38,'Etapa 2 - Análisis'!$AK$13,IF(U161=39,'Etapa 2 - Análisis'!$AL$13,IF(U161=40,'Etapa 2 - Análisis'!$AM$13,IF(U161=41,'Etapa 2 - Análisis'!$Y$8,IF(U161=42,'Etapa 2 - Análisis'!$Z$8,IF(U161=43,'Etapa 2 - Análisis'!$AA$8,IF(U161=44,'Etapa 2 - Análisis'!$AB$8,IF(U161=45,'Etapa 2 - Análisis'!$AC$8,IF(U161=46,'Etapa 2 - Análisis'!$AD$8,IF(U161=47,'Etapa 2 - Análisis'!$AE$8,IF(U161=48,'Etapa 2 - Análisis'!$AF$8,IF(U161=49,'Etapa 2 - Análisis'!$AG$8,IF(U161="","NO APLICA","Sin Zona"))))))))))))))))))))))))))))))))))))))))))))))))))</f>
        <v>ZONA DE RIESGO MODERADA</v>
      </c>
      <c r="W161" s="80" t="s">
        <v>401</v>
      </c>
      <c r="X161" s="182" t="s">
        <v>450</v>
      </c>
      <c r="Y161" s="183"/>
      <c r="Z161" s="80" t="s">
        <v>448</v>
      </c>
      <c r="AA161" s="180" t="s">
        <v>429</v>
      </c>
    </row>
    <row r="162" spans="1:27" ht="43.5" customHeight="1" x14ac:dyDescent="0.25">
      <c r="A162" s="166"/>
      <c r="B162" s="178"/>
      <c r="C162" s="168"/>
      <c r="D162" s="65" t="s">
        <v>422</v>
      </c>
      <c r="E162" s="180"/>
      <c r="F162" s="168"/>
      <c r="G162" s="35"/>
      <c r="H162" s="168"/>
      <c r="I162" s="35"/>
      <c r="J162" s="35"/>
      <c r="K162" s="173"/>
      <c r="L162" s="168"/>
      <c r="M162" s="65" t="s">
        <v>446</v>
      </c>
      <c r="N162" s="66" t="s">
        <v>225</v>
      </c>
      <c r="O162" s="35" t="s">
        <v>395</v>
      </c>
      <c r="P162" s="35" t="str">
        <f t="shared" ref="O162:P165" si="26">IF($C$33="Oportunidad","NO APLICA","")</f>
        <v/>
      </c>
      <c r="Q162" s="168"/>
      <c r="R162" s="35"/>
      <c r="S162" s="168"/>
      <c r="T162" s="35"/>
      <c r="U162" s="35"/>
      <c r="V162" s="173"/>
      <c r="W162" s="65" t="s">
        <v>401</v>
      </c>
      <c r="X162" s="182" t="s">
        <v>430</v>
      </c>
      <c r="Y162" s="183"/>
      <c r="Z162" s="80" t="s">
        <v>428</v>
      </c>
      <c r="AA162" s="180"/>
    </row>
    <row r="163" spans="1:27" ht="33.75" customHeight="1" x14ac:dyDescent="0.25">
      <c r="A163" s="166"/>
      <c r="B163" s="178"/>
      <c r="C163" s="168"/>
      <c r="D163" s="65" t="s">
        <v>423</v>
      </c>
      <c r="E163" s="180"/>
      <c r="F163" s="168"/>
      <c r="G163" s="35"/>
      <c r="H163" s="168"/>
      <c r="I163" s="35"/>
      <c r="J163" s="35"/>
      <c r="K163" s="173"/>
      <c r="L163" s="168"/>
      <c r="M163" s="65" t="s">
        <v>447</v>
      </c>
      <c r="N163" s="66" t="s">
        <v>225</v>
      </c>
      <c r="O163" s="35" t="s">
        <v>395</v>
      </c>
      <c r="P163" s="35" t="str">
        <f t="shared" si="26"/>
        <v/>
      </c>
      <c r="Q163" s="168"/>
      <c r="R163" s="35"/>
      <c r="S163" s="168"/>
      <c r="T163" s="35"/>
      <c r="U163" s="35"/>
      <c r="V163" s="173"/>
      <c r="W163" s="65" t="s">
        <v>401</v>
      </c>
      <c r="X163" s="182" t="s">
        <v>430</v>
      </c>
      <c r="Y163" s="183"/>
      <c r="Z163" s="80" t="s">
        <v>449</v>
      </c>
      <c r="AA163" s="180"/>
    </row>
    <row r="164" spans="1:27" ht="55.5" customHeight="1" x14ac:dyDescent="0.25">
      <c r="A164" s="166"/>
      <c r="B164" s="178"/>
      <c r="C164" s="168"/>
      <c r="D164" s="65" t="s">
        <v>443</v>
      </c>
      <c r="E164" s="180"/>
      <c r="F164" s="168"/>
      <c r="G164" s="35"/>
      <c r="H164" s="168"/>
      <c r="I164" s="35"/>
      <c r="J164" s="35"/>
      <c r="K164" s="173"/>
      <c r="L164" s="168"/>
      <c r="M164" s="65"/>
      <c r="N164" s="66" t="s">
        <v>218</v>
      </c>
      <c r="O164" s="35" t="str">
        <f t="shared" si="26"/>
        <v/>
      </c>
      <c r="P164" s="35" t="str">
        <f t="shared" si="26"/>
        <v/>
      </c>
      <c r="Q164" s="168"/>
      <c r="R164" s="35"/>
      <c r="S164" s="168"/>
      <c r="T164" s="35"/>
      <c r="U164" s="35"/>
      <c r="V164" s="173"/>
      <c r="W164" s="80"/>
      <c r="X164" s="80"/>
      <c r="Y164" s="80"/>
      <c r="Z164" s="80"/>
      <c r="AA164" s="180"/>
    </row>
    <row r="165" spans="1:27" x14ac:dyDescent="0.25">
      <c r="A165" s="166"/>
      <c r="B165" s="179"/>
      <c r="C165" s="169"/>
      <c r="D165" s="80"/>
      <c r="E165" s="180"/>
      <c r="F165" s="169"/>
      <c r="G165" s="35"/>
      <c r="H165" s="169"/>
      <c r="I165" s="35"/>
      <c r="J165" s="35"/>
      <c r="K165" s="173"/>
      <c r="L165" s="169"/>
      <c r="M165" s="65"/>
      <c r="N165" s="66" t="s">
        <v>218</v>
      </c>
      <c r="O165" s="35" t="str">
        <f t="shared" si="26"/>
        <v/>
      </c>
      <c r="P165" s="35" t="str">
        <f t="shared" si="26"/>
        <v/>
      </c>
      <c r="Q165" s="169"/>
      <c r="R165" s="35"/>
      <c r="S165" s="169"/>
      <c r="T165" s="35"/>
      <c r="U165" s="35"/>
      <c r="V165" s="173"/>
      <c r="W165" s="80"/>
      <c r="X165" s="80"/>
      <c r="Y165" s="80"/>
      <c r="Z165" s="80"/>
      <c r="AA165" s="180"/>
    </row>
    <row r="166" spans="1:27" ht="71.25" customHeight="1" x14ac:dyDescent="0.25">
      <c r="A166" s="166">
        <v>30</v>
      </c>
      <c r="B166" s="163" t="s">
        <v>692</v>
      </c>
      <c r="C166" s="167" t="s">
        <v>333</v>
      </c>
      <c r="D166" s="65" t="s">
        <v>422</v>
      </c>
      <c r="E166" s="163" t="s">
        <v>687</v>
      </c>
      <c r="F166" s="167" t="s">
        <v>206</v>
      </c>
      <c r="G166" s="35">
        <f>IF(F166="1 - Rara vez",1,IF(F166="2 - Improbable",2,IF(F166="3 - Posible",3,IF(F166="4 - Probable",4,IF(F166="5 - Casi seguro",5,IF(F166="1 - Baja",6,IF(F166="2 - Media",7,IF(F166="3 - Alta",8,IF(F166="Seleccione",0)))))))))</f>
        <v>3</v>
      </c>
      <c r="H166" s="167" t="s">
        <v>221</v>
      </c>
      <c r="I166" s="35">
        <f>IF(H166="1 -Insignificante",1,IF(H166="2 -Menor",2,IF(H166="3 -Moderado",3,IF(H166="5 -Moderado",6,IF(H166="4 -Mayor",4,IF(H166="10 -Mayor",7,IF(H166="5 -Catastrófico",5,IF(H166="20 -Catastrófico",8,IF(H166="1 - Mínimo/Leve",9,IF(H166="2 - Importante",10,IF(H166="3 - Fuerte",11,IF(H166="Seleccione",0))))))))))))</f>
        <v>6</v>
      </c>
      <c r="J166" s="35">
        <f>IF(AND(G166=1,I166=1),1,IF(AND(G166=1,I166=2),2,IF(AND(G166=1,I166=3),3,IF(AND(G166=1,I166=4),4,IF(AND(G166=1,I166=5),5,IF(AND(G166=2,I166=1),6,IF(AND(G166=2,I166=2),7,IF(AND(G166=2,I166=3),8,IF(AND(G166=2,I166=4),9,IF(AND(G166=2,I166=5),10,IF(AND(G166=3,I166=1),11,IF(AND(G166=3,I166=2),12,IF(AND(G166=3,I166=3),13,IF(AND(G166=3,I166=4),14,IF(AND(G166=3,I166=5),15,IF(AND(G166=4,I166=1),16,IF(AND(G166=4,I166=2),17,IF(AND(G166=4,I166=3),18,IF(AND(G166=4,I166=4),19,IF(AND(G166=4,I166=5),20,IF(AND(G166=5,I166=1),21,IF(AND(G166=5,I166=2),22,IF(AND(G166=5,I166=3),23,IF(AND(G166=5,I166=4),24,IF(AND(G166=5,I166=5),25,IF(AND(G166=1,I166=6),26,IF(AND(G166=1,I166=7),27,IF(AND(G166=1,I166=8),28,IF(AND(G166=2,I166=6),29,IF(AND(G166=2,I166=7),30,IF(AND(G166=2,I166=8),31,IF(AND(G166=3,I166=6),32,IF(AND(G166=3,I166=7),33,IF(AND(G166=3,I166=8),34,IF(AND(G166=4,I166=6),35,IF(AND(G166=4,I166=7),36,IF(AND(G166=4,I166=8),37,IF(AND(G166=5,I166=6),38,IF(AND(G166=5,I166=7),39,IF(AND(G166=5,I166=8),40,IF(AND(G166=6,I166=9),41,IF(AND(G166=6,I166=10),42,IF(AND(G166=6,I166=11),43,IF(AND(G166=7,I166=9),44,IF(AND(G166=7,I166=10),45,IF(AND(G166=7,I166=11),46,IF(AND(G166=8,I166=9),47,IF(AND(G166=8,I166=10),48,IF(AND(G166=8,I166=11),49,"Seleccione")))))))))))))))))))))))))))))))))))))))))))))))))</f>
        <v>32</v>
      </c>
      <c r="K166" s="173" t="str">
        <f>IF(J166=1,'Etapa 2 - Análisis'!$Y$4,IF(J166=2,'Etapa 2 - Análisis'!$Z$4,IF(J166=6,'Etapa 2 - Análisis'!$AD$4,IF(J166=7,'Etapa 2 - Análisis'!$AE$4,IF(J166=11,'Etapa 2 - Análisis'!$AI$4,IF(J166=3,'Etapa 2 - Análisis'!$AA$4,IF(J166=8,'Etapa 2 - Análisis'!$AF$4,IF(J166=12,'Etapa 2 - Análisis'!$AJ$4,IF(J166=16,'Etapa 2 - Análisis'!$AN$4,IF(J166=4,'Etapa 2 - Análisis'!$AB$4,IF(J166=5,'Etapa 2 - Análisis'!$AC$4,IF(J166=9,'Etapa 2 - Análisis'!$AG$4,IF(J166=13,'Etapa 2 - Análisis'!$AK$4,IF(J166=17,'Etapa 2 - Análisis'!$AO$4,IF(J166=18,'Etapa 2 - Análisis'!$AP$4,IF(J166=21,'Etapa 2 - Análisis'!$AS$4,IF(J166=22,'Etapa 2 - Análisis'!$AT$4,IF(J166=10,'Etapa 2 - Análisis'!$AH$4,IF(J166=14,'Etapa 2 - Análisis'!$AL$4,IF(J166=15,'Etapa 2 - Análisis'!$AM$4,IF(J166=19,'Etapa 2 - Análisis'!$AQ$4,IF(J166=20,'Etapa 2 - Análisis'!$AR$4,IF(J166=23,'Etapa 2 - Análisis'!$AU$4,IF(J166=24,'Etapa 2 - Análisis'!$AV$4,IF(J166=25,'Etapa 2 - Análisis'!$AW$4,IF(J166=26,'Etapa 2 - Análisis'!$Y$13,IF(J166=27,'Etapa 2 - Análisis'!$Z$13,IF(J166=28,'Etapa 2 - Análisis'!$AA$13,IF(J166=29,'Etapa 2 - Análisis'!$AB$13,IF(J166=30,'Etapa 2 - Análisis'!$AC$13,IF(J166=31,'Etapa 2 - Análisis'!$AD$13,IF(J166=32,'Etapa 2 - Análisis'!$AE$13,IF(J166=33,'Etapa 2 - Análisis'!$AF$13,IF(J166=34,'Etapa 2 - Análisis'!$AG$13,IF(J166=35,'Etapa 2 - Análisis'!$AH$13,IF(J166=36,'Etapa 2 - Análisis'!$AI$13,IF(J166=37,'Etapa 2 - Análisis'!$AJ$13,IF(J166=38,'Etapa 2 - Análisis'!$AK$13,IF(J166=39,'Etapa 2 - Análisis'!$AL$13,IF(J166=40,'Etapa 2 - Análisis'!$AM$13,IF(J166=41,'Etapa 2 - Análisis'!$Y$8,IF(J166=42,'Etapa 2 - Análisis'!$Z$8,IF(J166=43,'Etapa 2 - Análisis'!$AA$8,IF(J166=44,'Etapa 2 - Análisis'!$AB$8,IF(J166=45,'Etapa 2 - Análisis'!$AC$8,IF(J166=46,'Etapa 2 - Análisis'!$AD$8,IF(J166=47,'Etapa 2 - Análisis'!$AE$8,IF(J166=48,'Etapa 2 - Análisis'!$AF$8,IF(J166=49,'Etapa 2 - Análisis'!$AG$8,"Sin Zona")))))))))))))))))))))))))))))))))))))))))))))))))</f>
        <v>ZONA DE RIESGO MODERADA</v>
      </c>
      <c r="L166" s="167" t="s">
        <v>321</v>
      </c>
      <c r="M166" s="109" t="s">
        <v>688</v>
      </c>
      <c r="N166" s="66" t="s">
        <v>225</v>
      </c>
      <c r="O166" s="35" t="s">
        <v>395</v>
      </c>
      <c r="P166" s="35" t="str">
        <f>IF($C$33="Oportunidad","NO APLICA","")</f>
        <v/>
      </c>
      <c r="Q166" s="167" t="s">
        <v>207</v>
      </c>
      <c r="R166" s="35">
        <f>IF(Q166="1 - Rara vez",1,IF(Q166="2 - Improbable",2,IF(Q166="3 - Posible",3,IF(Q166="4 - Probable",4,IF(Q166="5 - Casi seguro",5,IF(Q166="1 - Baja",6,IF(Q166="2 - Media",7,IF(Q166="3 - Alta",8,IF(Q166="NO APLICA","",IF(Q166="Seleccione",0))))))))))</f>
        <v>2</v>
      </c>
      <c r="S166" s="167" t="s">
        <v>221</v>
      </c>
      <c r="T166" s="35">
        <f>IF(S166="1 -Insignificante",1,IF(S166="2 -Menor",2,IF(S166="3 -Moderado",3,IF(S166="4 -Mayor",4,IF(S166="10 -Mayor",7,IF(S166="5 -Catastrófico",5,IF(S166="5 -Moderado",6,IF(S166="20 -Catastrófico",8,IF(S166="1 - Mínimo/Leve",9,IF(S166="2 - Importante",10,IF(S166="3 - Fuerte",11,IF(S166="NO APLICA","",IF(S166="Seleccione",0)))))))))))))</f>
        <v>6</v>
      </c>
      <c r="U166" s="35">
        <f>IF(AND(R166=1,T166=1),1,IF(AND(R166=1,T166=2),2,IF(AND(R166=1,T166=3),3,IF(AND(R166=1,T166=4),4,IF(AND(R166=1,T166=5),5,IF(AND(R166=2,T166=1),6,IF(AND(R166=2,T166=2),7,IF(AND(R166=2,T166=3),8,IF(AND(R166=2,T166=4),9,IF(AND(R166=2,T166=5),10,IF(AND(R166=3,T166=1),11,IF(AND(R166=3,T166=2),12,IF(AND(R166=3,T166=3),13,IF(AND(R166=3,T166=4),14,IF(AND(R166=3,T166=5),15,IF(AND(R166=4,T166=1),16,IF(AND(R166=4,T166=2),17,IF(AND(R166=4,T166=3),18,IF(AND(R166=4,T166=4),19,IF(AND(R166=4,T166=5),20,IF(AND(R166=5,T166=1),21,IF(AND(R166=5,T166=2),22,IF(AND(R166=5,T166=3),23,IF(AND(R166=5,T166=4),24,IF(AND(R166=5,T166=5),25,IF(AND(R166=1,T166=6),26,IF(AND(R166=1,T166=7),27,IF(AND(R166=1,T166=8),28,IF(AND(R166=2,T166=6),29,IF(AND(R166=2,T166=7),30,IF(AND(R166=2,T166=8),31,IF(AND(R166=3,T166=6),32,IF(AND(R166=3,T166=7),33,IF(AND(R166=3,T166=8),34,IF(AND(R166=4,T166=6),35,IF(AND(R166=4,T166=7),36,IF(AND(R166=4,T166=8),37,IF(AND(R166=5,T166=6),38,IF(AND(R166=5,T166=7),39,IF(AND(R166=5,T166=8),40,IF(AND(R166=6,T166=9),41,IF(AND(R166=6,T166=10),42,IF(AND(R166=6,T166=11),43,IF(AND(R166=7,T166=9),44,IF(AND(R166=7,T166=10),45,IF(AND(R166=7,T166=11),46,IF(AND(R166=8,T166=9),47,IF(AND(R166=8,T166=10),48,IF(AND(R166=8,T166=11),49,IF(AND(R166="",T166=""),"","Seleccione"))))))))))))))))))))))))))))))))))))))))))))))))))</f>
        <v>29</v>
      </c>
      <c r="V166" s="173" t="str">
        <f>IF(U166=1,'Etapa 2 - Análisis'!$Y$4,IF(U166=2,'Etapa 2 - Análisis'!$Z$4,IF(U166=6,'Etapa 2 - Análisis'!$AD$4,IF(U166=7,'Etapa 2 - Análisis'!$AE$4,IF(U166=11,'Etapa 2 - Análisis'!$AI$4,IF(U166=3,'Etapa 2 - Análisis'!$AA$4,IF(U166=8,'Etapa 2 - Análisis'!$AF$4,IF(U166=12,'Etapa 2 - Análisis'!$AJ$4,IF(U166=16,'Etapa 2 - Análisis'!$AN$4,IF(U166=4,'Etapa 2 - Análisis'!$AB$4,IF(U166=5,'Etapa 2 - Análisis'!$AC$4,IF(U166=9,'Etapa 2 - Análisis'!$AF$4,IF(U166=13,'Etapa 2 - Análisis'!$AK$4,IF(U166=17,'Etapa 2 - Análisis'!$AO$4,IF(U166=18,'Etapa 2 - Análisis'!$AP$4,IF(U166=21,'Etapa 2 - Análisis'!$AS$4,IF(U166=22,'Etapa 2 - Análisis'!$AT$4,IF(U166=10,'Etapa 2 - Análisis'!$AH$4,IF(U166=14,'Etapa 2 - Análisis'!$AL$4,IF(U166=15,'Etapa 2 - Análisis'!$AM$4,IF(U166=19,'Etapa 2 - Análisis'!$AQ$4,IF(U166=20,'Etapa 2 - Análisis'!$AR$4,IF(U166=23,'Etapa 2 - Análisis'!$AU$4,IF(U166=24,'Etapa 2 - Análisis'!$AV$4,IF(U166=25,'Etapa 2 - Análisis'!$AW$4,IF(U166=26,'Etapa 2 - Análisis'!$Y$13,IF(U166=27,'Etapa 2 - Análisis'!$Z$13,IF(U166=28,'Etapa 2 - Análisis'!$AA$13,IF(U166=29,'Etapa 2 - Análisis'!$AB$13,IF(U166=30,'Etapa 2 - Análisis'!$AC$13,IF(U166=31,'Etapa 2 - Análisis'!$AD$13,IF(U166=32,'Etapa 2 - Análisis'!$AE$13,IF(U166=33,'Etapa 2 - Análisis'!$AF$13,IF(U166=34,'Etapa 2 - Análisis'!$AG$13,IF(U166=35,'Etapa 2 - Análisis'!$AH$13,IF(U166=36,'Etapa 2 - Análisis'!$AI$13,IF(U166=37,'Etapa 2 - Análisis'!$AJ$13,IF(U166=38,'Etapa 2 - Análisis'!$AK$13,IF(U166=39,'Etapa 2 - Análisis'!$AL$13,IF(U166=40,'Etapa 2 - Análisis'!$AM$13,IF(U166=41,'Etapa 2 - Análisis'!$Y$8,IF(U166=42,'Etapa 2 - Análisis'!$Z$8,IF(U166=43,'Etapa 2 - Análisis'!$AA$8,IF(U166=44,'Etapa 2 - Análisis'!$AB$8,IF(U166=45,'Etapa 2 - Análisis'!$AC$8,IF(U166=46,'Etapa 2 - Análisis'!$AD$8,IF(U166=47,'Etapa 2 - Análisis'!$AE$8,IF(U166=48,'Etapa 2 - Análisis'!$AF$8,IF(U166=49,'Etapa 2 - Análisis'!$AG$8,IF(U166="","NO APLICA","Sin Zona"))))))))))))))))))))))))))))))))))))))))))))))))))</f>
        <v>ZONA DE RIESGO BAJA</v>
      </c>
      <c r="W166" s="80" t="s">
        <v>689</v>
      </c>
      <c r="X166" s="243" t="s">
        <v>610</v>
      </c>
      <c r="Y166" s="244"/>
      <c r="Z166" s="111" t="s">
        <v>690</v>
      </c>
      <c r="AA166" s="177" t="s">
        <v>691</v>
      </c>
    </row>
    <row r="167" spans="1:27" x14ac:dyDescent="0.25">
      <c r="A167" s="166"/>
      <c r="B167" s="164"/>
      <c r="C167" s="168"/>
      <c r="D167" s="65" t="s">
        <v>686</v>
      </c>
      <c r="E167" s="164"/>
      <c r="F167" s="168"/>
      <c r="G167" s="35"/>
      <c r="H167" s="168"/>
      <c r="I167" s="35"/>
      <c r="J167" s="35"/>
      <c r="K167" s="173"/>
      <c r="L167" s="168"/>
      <c r="M167" s="65"/>
      <c r="N167" s="66" t="s">
        <v>218</v>
      </c>
      <c r="O167" s="35" t="str">
        <f t="shared" ref="O167:P170" si="27">IF($C$33="Oportunidad","NO APLICA","")</f>
        <v/>
      </c>
      <c r="P167" s="35" t="str">
        <f t="shared" si="27"/>
        <v/>
      </c>
      <c r="Q167" s="168"/>
      <c r="R167" s="35"/>
      <c r="S167" s="168"/>
      <c r="T167" s="35"/>
      <c r="U167" s="35"/>
      <c r="V167" s="173"/>
      <c r="W167" s="80"/>
      <c r="X167" s="80"/>
      <c r="Y167" s="80"/>
      <c r="Z167" s="80"/>
      <c r="AA167" s="178"/>
    </row>
    <row r="168" spans="1:27" x14ac:dyDescent="0.25">
      <c r="A168" s="166"/>
      <c r="B168" s="164"/>
      <c r="C168" s="168"/>
      <c r="D168" s="80"/>
      <c r="E168" s="164"/>
      <c r="F168" s="168"/>
      <c r="G168" s="35"/>
      <c r="H168" s="168"/>
      <c r="I168" s="35"/>
      <c r="J168" s="35"/>
      <c r="K168" s="173"/>
      <c r="L168" s="168"/>
      <c r="M168" s="65"/>
      <c r="N168" s="66" t="s">
        <v>218</v>
      </c>
      <c r="O168" s="35" t="str">
        <f t="shared" si="27"/>
        <v/>
      </c>
      <c r="P168" s="35" t="str">
        <f t="shared" si="27"/>
        <v/>
      </c>
      <c r="Q168" s="168"/>
      <c r="R168" s="35"/>
      <c r="S168" s="168"/>
      <c r="T168" s="35"/>
      <c r="U168" s="35"/>
      <c r="V168" s="173"/>
      <c r="W168" s="80"/>
      <c r="X168" s="80"/>
      <c r="Y168" s="80"/>
      <c r="Z168" s="80"/>
      <c r="AA168" s="178"/>
    </row>
    <row r="169" spans="1:27" x14ac:dyDescent="0.25">
      <c r="A169" s="166"/>
      <c r="B169" s="164"/>
      <c r="C169" s="168"/>
      <c r="D169" s="80"/>
      <c r="E169" s="164"/>
      <c r="F169" s="168"/>
      <c r="G169" s="35"/>
      <c r="H169" s="168"/>
      <c r="I169" s="35"/>
      <c r="J169" s="35"/>
      <c r="K169" s="173"/>
      <c r="L169" s="168"/>
      <c r="M169" s="65"/>
      <c r="N169" s="66" t="s">
        <v>218</v>
      </c>
      <c r="O169" s="35" t="str">
        <f t="shared" si="27"/>
        <v/>
      </c>
      <c r="P169" s="35" t="str">
        <f t="shared" si="27"/>
        <v/>
      </c>
      <c r="Q169" s="168"/>
      <c r="R169" s="35"/>
      <c r="S169" s="168"/>
      <c r="T169" s="35"/>
      <c r="U169" s="35"/>
      <c r="V169" s="173"/>
      <c r="W169" s="80"/>
      <c r="X169" s="80"/>
      <c r="Y169" s="80"/>
      <c r="Z169" s="80"/>
      <c r="AA169" s="178"/>
    </row>
    <row r="170" spans="1:27" x14ac:dyDescent="0.25">
      <c r="A170" s="166"/>
      <c r="B170" s="165"/>
      <c r="C170" s="169"/>
      <c r="D170" s="80"/>
      <c r="E170" s="165"/>
      <c r="F170" s="169"/>
      <c r="G170" s="35"/>
      <c r="H170" s="169"/>
      <c r="I170" s="35"/>
      <c r="J170" s="35"/>
      <c r="K170" s="173"/>
      <c r="L170" s="169"/>
      <c r="M170" s="65"/>
      <c r="N170" s="66" t="s">
        <v>218</v>
      </c>
      <c r="O170" s="35" t="str">
        <f t="shared" si="27"/>
        <v/>
      </c>
      <c r="P170" s="35" t="str">
        <f t="shared" si="27"/>
        <v/>
      </c>
      <c r="Q170" s="169"/>
      <c r="R170" s="35"/>
      <c r="S170" s="169"/>
      <c r="T170" s="35"/>
      <c r="U170" s="35"/>
      <c r="V170" s="173"/>
      <c r="W170" s="80"/>
      <c r="X170" s="80"/>
      <c r="Y170" s="80"/>
      <c r="Z170" s="80"/>
      <c r="AA170" s="179"/>
    </row>
    <row r="171" spans="1:27" ht="62.25" customHeight="1" x14ac:dyDescent="0.25">
      <c r="A171" s="166">
        <v>31</v>
      </c>
      <c r="B171" s="177" t="s">
        <v>1056</v>
      </c>
      <c r="C171" s="167" t="s">
        <v>333</v>
      </c>
      <c r="D171" s="80" t="s">
        <v>694</v>
      </c>
      <c r="E171" s="180" t="s">
        <v>696</v>
      </c>
      <c r="F171" s="167" t="s">
        <v>206</v>
      </c>
      <c r="G171" s="35">
        <f>IF(F171="1 - Rara vez",1,IF(F171="2 - Improbable",2,IF(F171="3 - Posible",3,IF(F171="4 - Probable",4,IF(F171="5 - Casi seguro",5,IF(F171="1 - Baja",6,IF(F171="2 - Media",7,IF(F171="3 - Alta",8,IF(F171="Seleccione",0)))))))))</f>
        <v>3</v>
      </c>
      <c r="H171" s="167" t="s">
        <v>221</v>
      </c>
      <c r="I171" s="35">
        <f>IF(H171="1 -Insignificante",1,IF(H171="2 -Menor",2,IF(H171="3 -Moderado",3,IF(H171="5 -Moderado",6,IF(H171="4 -Mayor",4,IF(H171="10 -Mayor",7,IF(H171="5 -Catastrófico",5,IF(H171="20 -Catastrófico",8,IF(H171="1 - Mínimo/Leve",9,IF(H171="2 - Importante",10,IF(H171="3 - Fuerte",11,IF(H171="Seleccione",0))))))))))))</f>
        <v>6</v>
      </c>
      <c r="J171" s="35">
        <f>IF(AND(G171=1,I171=1),1,IF(AND(G171=1,I171=2),2,IF(AND(G171=1,I171=3),3,IF(AND(G171=1,I171=4),4,IF(AND(G171=1,I171=5),5,IF(AND(G171=2,I171=1),6,IF(AND(G171=2,I171=2),7,IF(AND(G171=2,I171=3),8,IF(AND(G171=2,I171=4),9,IF(AND(G171=2,I171=5),10,IF(AND(G171=3,I171=1),11,IF(AND(G171=3,I171=2),12,IF(AND(G171=3,I171=3),13,IF(AND(G171=3,I171=4),14,IF(AND(G171=3,I171=5),15,IF(AND(G171=4,I171=1),16,IF(AND(G171=4,I171=2),17,IF(AND(G171=4,I171=3),18,IF(AND(G171=4,I171=4),19,IF(AND(G171=4,I171=5),20,IF(AND(G171=5,I171=1),21,IF(AND(G171=5,I171=2),22,IF(AND(G171=5,I171=3),23,IF(AND(G171=5,I171=4),24,IF(AND(G171=5,I171=5),25,IF(AND(G171=1,I171=6),26,IF(AND(G171=1,I171=7),27,IF(AND(G171=1,I171=8),28,IF(AND(G171=2,I171=6),29,IF(AND(G171=2,I171=7),30,IF(AND(G171=2,I171=8),31,IF(AND(G171=3,I171=6),32,IF(AND(G171=3,I171=7),33,IF(AND(G171=3,I171=8),34,IF(AND(G171=4,I171=6),35,IF(AND(G171=4,I171=7),36,IF(AND(G171=4,I171=8),37,IF(AND(G171=5,I171=6),38,IF(AND(G171=5,I171=7),39,IF(AND(G171=5,I171=8),40,IF(AND(G171=6,I171=9),41,IF(AND(G171=6,I171=10),42,IF(AND(G171=6,I171=11),43,IF(AND(G171=7,I171=9),44,IF(AND(G171=7,I171=10),45,IF(AND(G171=7,I171=11),46,IF(AND(G171=8,I171=9),47,IF(AND(G171=8,I171=10),48,IF(AND(G171=8,I171=11),49,"Seleccione")))))))))))))))))))))))))))))))))))))))))))))))))</f>
        <v>32</v>
      </c>
      <c r="K171" s="173" t="str">
        <f>IF(J171=1,'Etapa 2 - Análisis'!$Y$4,IF(J171=2,'Etapa 2 - Análisis'!$Z$4,IF(J171=6,'Etapa 2 - Análisis'!$AD$4,IF(J171=7,'Etapa 2 - Análisis'!$AE$4,IF(J171=11,'Etapa 2 - Análisis'!$AI$4,IF(J171=3,'Etapa 2 - Análisis'!$AA$4,IF(J171=8,'Etapa 2 - Análisis'!$AF$4,IF(J171=12,'Etapa 2 - Análisis'!$AJ$4,IF(J171=16,'Etapa 2 - Análisis'!$AN$4,IF(J171=4,'Etapa 2 - Análisis'!$AB$4,IF(J171=5,'Etapa 2 - Análisis'!$AC$4,IF(J171=9,'Etapa 2 - Análisis'!$AG$4,IF(J171=13,'Etapa 2 - Análisis'!$AK$4,IF(J171=17,'Etapa 2 - Análisis'!$AO$4,IF(J171=18,'Etapa 2 - Análisis'!$AP$4,IF(J171=21,'Etapa 2 - Análisis'!$AS$4,IF(J171=22,'Etapa 2 - Análisis'!$AT$4,IF(J171=10,'Etapa 2 - Análisis'!$AH$4,IF(J171=14,'Etapa 2 - Análisis'!$AL$4,IF(J171=15,'Etapa 2 - Análisis'!$AM$4,IF(J171=19,'Etapa 2 - Análisis'!$AQ$4,IF(J171=20,'Etapa 2 - Análisis'!$AR$4,IF(J171=23,'Etapa 2 - Análisis'!$AU$4,IF(J171=24,'Etapa 2 - Análisis'!$AV$4,IF(J171=25,'Etapa 2 - Análisis'!$AW$4,IF(J171=26,'Etapa 2 - Análisis'!$Y$13,IF(J171=27,'Etapa 2 - Análisis'!$Z$13,IF(J171=28,'Etapa 2 - Análisis'!$AA$13,IF(J171=29,'Etapa 2 - Análisis'!$AB$13,IF(J171=30,'Etapa 2 - Análisis'!$AC$13,IF(J171=31,'Etapa 2 - Análisis'!$AD$13,IF(J171=32,'Etapa 2 - Análisis'!$AE$13,IF(J171=33,'Etapa 2 - Análisis'!$AF$13,IF(J171=34,'Etapa 2 - Análisis'!$AG$13,IF(J171=35,'Etapa 2 - Análisis'!$AH$13,IF(J171=36,'Etapa 2 - Análisis'!$AI$13,IF(J171=37,'Etapa 2 - Análisis'!$AJ$13,IF(J171=38,'Etapa 2 - Análisis'!$AK$13,IF(J171=39,'Etapa 2 - Análisis'!$AL$13,IF(J171=40,'Etapa 2 - Análisis'!$AM$13,IF(J171=41,'Etapa 2 - Análisis'!$Y$8,IF(J171=42,'Etapa 2 - Análisis'!$Z$8,IF(J171=43,'Etapa 2 - Análisis'!$AA$8,IF(J171=44,'Etapa 2 - Análisis'!$AB$8,IF(J171=45,'Etapa 2 - Análisis'!$AC$8,IF(J171=46,'Etapa 2 - Análisis'!$AD$8,IF(J171=47,'Etapa 2 - Análisis'!$AE$8,IF(J171=48,'Etapa 2 - Análisis'!$AF$8,IF(J171=49,'Etapa 2 - Análisis'!$AG$8,"Sin Zona")))))))))))))))))))))))))))))))))))))))))))))))))</f>
        <v>ZONA DE RIESGO MODERADA</v>
      </c>
      <c r="L171" s="167" t="s">
        <v>321</v>
      </c>
      <c r="M171" s="65" t="s">
        <v>697</v>
      </c>
      <c r="N171" s="66" t="s">
        <v>225</v>
      </c>
      <c r="O171" s="35" t="s">
        <v>395</v>
      </c>
      <c r="P171" s="35" t="str">
        <f>IF($C$33="Oportunidad","NO APLICA","")</f>
        <v/>
      </c>
      <c r="Q171" s="167" t="s">
        <v>208</v>
      </c>
      <c r="R171" s="35">
        <f>IF(Q171="1 - Rara vez",1,IF(Q171="2 - Improbable",2,IF(Q171="3 - Posible",3,IF(Q171="4 - Probable",4,IF(Q171="5 - Casi seguro",5,IF(Q171="1 - Baja",6,IF(Q171="2 - Media",7,IF(Q171="3 - Alta",8,IF(Q171="NO APLICA","",IF(Q171="Seleccione",0))))))))))</f>
        <v>1</v>
      </c>
      <c r="S171" s="167" t="s">
        <v>221</v>
      </c>
      <c r="T171" s="35">
        <f>IF(S171="1 -Insignificante",1,IF(S171="2 -Menor",2,IF(S171="3 -Moderado",3,IF(S171="4 -Mayor",4,IF(S171="10 -Mayor",7,IF(S171="5 -Catastrófico",5,IF(S171="5 -Moderado",6,IF(S171="20 -Catastrófico",8,IF(S171="1 - Mínimo/Leve",9,IF(S171="2 - Importante",10,IF(S171="3 - Fuerte",11,IF(S171="NO APLICA","",IF(S171="Seleccione",0)))))))))))))</f>
        <v>6</v>
      </c>
      <c r="U171" s="35">
        <f>IF(AND(R171=1,T171=1),1,IF(AND(R171=1,T171=2),2,IF(AND(R171=1,T171=3),3,IF(AND(R171=1,T171=4),4,IF(AND(R171=1,T171=5),5,IF(AND(R171=2,T171=1),6,IF(AND(R171=2,T171=2),7,IF(AND(R171=2,T171=3),8,IF(AND(R171=2,T171=4),9,IF(AND(R171=2,T171=5),10,IF(AND(R171=3,T171=1),11,IF(AND(R171=3,T171=2),12,IF(AND(R171=3,T171=3),13,IF(AND(R171=3,T171=4),14,IF(AND(R171=3,T171=5),15,IF(AND(R171=4,T171=1),16,IF(AND(R171=4,T171=2),17,IF(AND(R171=4,T171=3),18,IF(AND(R171=4,T171=4),19,IF(AND(R171=4,T171=5),20,IF(AND(R171=5,T171=1),21,IF(AND(R171=5,T171=2),22,IF(AND(R171=5,T171=3),23,IF(AND(R171=5,T171=4),24,IF(AND(R171=5,T171=5),25,IF(AND(R171=1,T171=6),26,IF(AND(R171=1,T171=7),27,IF(AND(R171=1,T171=8),28,IF(AND(R171=2,T171=6),29,IF(AND(R171=2,T171=7),30,IF(AND(R171=2,T171=8),31,IF(AND(R171=3,T171=6),32,IF(AND(R171=3,T171=7),33,IF(AND(R171=3,T171=8),34,IF(AND(R171=4,T171=6),35,IF(AND(R171=4,T171=7),36,IF(AND(R171=4,T171=8),37,IF(AND(R171=5,T171=6),38,IF(AND(R171=5,T171=7),39,IF(AND(R171=5,T171=8),40,IF(AND(R171=6,T171=9),41,IF(AND(R171=6,T171=10),42,IF(AND(R171=6,T171=11),43,IF(AND(R171=7,T171=9),44,IF(AND(R171=7,T171=10),45,IF(AND(R171=7,T171=11),46,IF(AND(R171=8,T171=9),47,IF(AND(R171=8,T171=10),48,IF(AND(R171=8,T171=11),49,IF(AND(R171="",T171=""),"","Seleccione"))))))))))))))))))))))))))))))))))))))))))))))))))</f>
        <v>26</v>
      </c>
      <c r="V171" s="173" t="str">
        <f>IF(U171=1,'Etapa 2 - Análisis'!$Y$4,IF(U171=2,'Etapa 2 - Análisis'!$Z$4,IF(U171=6,'Etapa 2 - Análisis'!$AD$4,IF(U171=7,'Etapa 2 - Análisis'!$AE$4,IF(U171=11,'Etapa 2 - Análisis'!$AI$4,IF(U171=3,'Etapa 2 - Análisis'!$AA$4,IF(U171=8,'Etapa 2 - Análisis'!$AF$4,IF(U171=12,'Etapa 2 - Análisis'!$AJ$4,IF(U171=16,'Etapa 2 - Análisis'!$AN$4,IF(U171=4,'Etapa 2 - Análisis'!$AB$4,IF(U171=5,'Etapa 2 - Análisis'!$AC$4,IF(U171=9,'Etapa 2 - Análisis'!$AF$4,IF(U171=13,'Etapa 2 - Análisis'!$AK$4,IF(U171=17,'Etapa 2 - Análisis'!$AO$4,IF(U171=18,'Etapa 2 - Análisis'!$AP$4,IF(U171=21,'Etapa 2 - Análisis'!$AS$4,IF(U171=22,'Etapa 2 - Análisis'!$AT$4,IF(U171=10,'Etapa 2 - Análisis'!$AH$4,IF(U171=14,'Etapa 2 - Análisis'!$AL$4,IF(U171=15,'Etapa 2 - Análisis'!$AM$4,IF(U171=19,'Etapa 2 - Análisis'!$AQ$4,IF(U171=20,'Etapa 2 - Análisis'!$AR$4,IF(U171=23,'Etapa 2 - Análisis'!$AU$4,IF(U171=24,'Etapa 2 - Análisis'!$AV$4,IF(U171=25,'Etapa 2 - Análisis'!$AW$4,IF(U171=26,'Etapa 2 - Análisis'!$Y$13,IF(U171=27,'Etapa 2 - Análisis'!$Z$13,IF(U171=28,'Etapa 2 - Análisis'!$AA$13,IF(U171=29,'Etapa 2 - Análisis'!$AB$13,IF(U171=30,'Etapa 2 - Análisis'!$AC$13,IF(U171=31,'Etapa 2 - Análisis'!$AD$13,IF(U171=32,'Etapa 2 - Análisis'!$AE$13,IF(U171=33,'Etapa 2 - Análisis'!$AF$13,IF(U171=34,'Etapa 2 - Análisis'!$AG$13,IF(U171=35,'Etapa 2 - Análisis'!$AH$13,IF(U171=36,'Etapa 2 - Análisis'!$AI$13,IF(U171=37,'Etapa 2 - Análisis'!$AJ$13,IF(U171=38,'Etapa 2 - Análisis'!$AK$13,IF(U171=39,'Etapa 2 - Análisis'!$AL$13,IF(U171=40,'Etapa 2 - Análisis'!$AM$13,IF(U171=41,'Etapa 2 - Análisis'!$Y$8,IF(U171=42,'Etapa 2 - Análisis'!$Z$8,IF(U171=43,'Etapa 2 - Análisis'!$AA$8,IF(U171=44,'Etapa 2 - Análisis'!$AB$8,IF(U171=45,'Etapa 2 - Análisis'!$AC$8,IF(U171=46,'Etapa 2 - Análisis'!$AD$8,IF(U171=47,'Etapa 2 - Análisis'!$AE$8,IF(U171=48,'Etapa 2 - Análisis'!$AF$8,IF(U171=49,'Etapa 2 - Análisis'!$AG$8,IF(U171="","NO APLICA","Sin Zona"))))))))))))))))))))))))))))))))))))))))))))))))))</f>
        <v>ZONA DE RIESGO BAJA</v>
      </c>
      <c r="W171" s="80" t="s">
        <v>699</v>
      </c>
      <c r="X171" s="154">
        <v>44982</v>
      </c>
      <c r="Y171" s="154">
        <v>45282</v>
      </c>
      <c r="Z171" s="80" t="s">
        <v>700</v>
      </c>
      <c r="AA171" s="180" t="s">
        <v>701</v>
      </c>
    </row>
    <row r="172" spans="1:27" ht="62.25" customHeight="1" x14ac:dyDescent="0.25">
      <c r="A172" s="166"/>
      <c r="B172" s="178"/>
      <c r="C172" s="168"/>
      <c r="D172" s="65" t="s">
        <v>695</v>
      </c>
      <c r="E172" s="180"/>
      <c r="F172" s="168"/>
      <c r="G172" s="35"/>
      <c r="H172" s="168"/>
      <c r="I172" s="35"/>
      <c r="J172" s="35"/>
      <c r="K172" s="173"/>
      <c r="L172" s="168"/>
      <c r="M172" s="65" t="s">
        <v>698</v>
      </c>
      <c r="N172" s="66" t="s">
        <v>225</v>
      </c>
      <c r="O172" s="35" t="s">
        <v>395</v>
      </c>
      <c r="P172" s="35" t="str">
        <f t="shared" ref="O172:P175" si="28">IF($C$33="Oportunidad","NO APLICA","")</f>
        <v/>
      </c>
      <c r="Q172" s="168"/>
      <c r="R172" s="35"/>
      <c r="S172" s="168"/>
      <c r="T172" s="35"/>
      <c r="U172" s="35"/>
      <c r="V172" s="173"/>
      <c r="W172" s="65" t="s">
        <v>699</v>
      </c>
      <c r="X172" s="154">
        <v>44982</v>
      </c>
      <c r="Y172" s="154">
        <v>45282</v>
      </c>
      <c r="Z172" s="80" t="s">
        <v>428</v>
      </c>
      <c r="AA172" s="180"/>
    </row>
    <row r="173" spans="1:27" x14ac:dyDescent="0.25">
      <c r="A173" s="166"/>
      <c r="B173" s="178"/>
      <c r="C173" s="168"/>
      <c r="D173" s="80"/>
      <c r="E173" s="180"/>
      <c r="F173" s="168"/>
      <c r="G173" s="35"/>
      <c r="H173" s="168"/>
      <c r="I173" s="35"/>
      <c r="J173" s="35"/>
      <c r="K173" s="173"/>
      <c r="L173" s="168"/>
      <c r="M173" s="65"/>
      <c r="N173" s="66" t="s">
        <v>218</v>
      </c>
      <c r="O173" s="35" t="str">
        <f t="shared" si="28"/>
        <v/>
      </c>
      <c r="P173" s="35" t="str">
        <f t="shared" si="28"/>
        <v/>
      </c>
      <c r="Q173" s="168"/>
      <c r="R173" s="35"/>
      <c r="S173" s="168"/>
      <c r="T173" s="35"/>
      <c r="U173" s="35"/>
      <c r="V173" s="173"/>
      <c r="W173" s="80"/>
      <c r="X173" s="80"/>
      <c r="Y173" s="80"/>
      <c r="Z173" s="80"/>
      <c r="AA173" s="180"/>
    </row>
    <row r="174" spans="1:27" x14ac:dyDescent="0.25">
      <c r="A174" s="166"/>
      <c r="B174" s="178"/>
      <c r="C174" s="168"/>
      <c r="D174" s="80"/>
      <c r="E174" s="180"/>
      <c r="F174" s="168"/>
      <c r="G174" s="35"/>
      <c r="H174" s="168"/>
      <c r="I174" s="35"/>
      <c r="J174" s="35"/>
      <c r="K174" s="173"/>
      <c r="L174" s="168"/>
      <c r="M174" s="65"/>
      <c r="N174" s="66" t="s">
        <v>218</v>
      </c>
      <c r="O174" s="35" t="str">
        <f t="shared" si="28"/>
        <v/>
      </c>
      <c r="P174" s="35" t="str">
        <f t="shared" si="28"/>
        <v/>
      </c>
      <c r="Q174" s="168"/>
      <c r="R174" s="35"/>
      <c r="S174" s="168"/>
      <c r="T174" s="35"/>
      <c r="U174" s="35"/>
      <c r="V174" s="173"/>
      <c r="W174" s="80"/>
      <c r="X174" s="80"/>
      <c r="Y174" s="80"/>
      <c r="Z174" s="80"/>
      <c r="AA174" s="180"/>
    </row>
    <row r="175" spans="1:27" x14ac:dyDescent="0.25">
      <c r="A175" s="166"/>
      <c r="B175" s="179"/>
      <c r="C175" s="169"/>
      <c r="D175" s="80"/>
      <c r="E175" s="180"/>
      <c r="F175" s="169"/>
      <c r="G175" s="35"/>
      <c r="H175" s="169"/>
      <c r="I175" s="35"/>
      <c r="J175" s="35"/>
      <c r="K175" s="173"/>
      <c r="L175" s="169"/>
      <c r="M175" s="65"/>
      <c r="N175" s="66" t="s">
        <v>218</v>
      </c>
      <c r="O175" s="35" t="str">
        <f t="shared" si="28"/>
        <v/>
      </c>
      <c r="P175" s="35" t="str">
        <f t="shared" si="28"/>
        <v/>
      </c>
      <c r="Q175" s="169"/>
      <c r="R175" s="35"/>
      <c r="S175" s="169"/>
      <c r="T175" s="35"/>
      <c r="U175" s="35"/>
      <c r="V175" s="173"/>
      <c r="W175" s="80"/>
      <c r="X175" s="80"/>
      <c r="Y175" s="80"/>
      <c r="Z175" s="80"/>
      <c r="AA175" s="180"/>
    </row>
    <row r="176" spans="1:27" ht="127.5" customHeight="1" x14ac:dyDescent="0.25">
      <c r="A176" s="166">
        <v>32</v>
      </c>
      <c r="B176" s="177" t="s">
        <v>1057</v>
      </c>
      <c r="C176" s="167" t="s">
        <v>333</v>
      </c>
      <c r="D176" s="80" t="s">
        <v>703</v>
      </c>
      <c r="E176" s="180" t="s">
        <v>706</v>
      </c>
      <c r="F176" s="167" t="s">
        <v>206</v>
      </c>
      <c r="G176" s="35">
        <f>IF(F176="1 - Rara vez",1,IF(F176="2 - Improbable",2,IF(F176="3 - Posible",3,IF(F176="4 - Probable",4,IF(F176="5 - Casi seguro",5,IF(F176="1 - Baja",6,IF(F176="2 - Media",7,IF(F176="3 - Alta",8,IF(F176="Seleccione",0)))))))))</f>
        <v>3</v>
      </c>
      <c r="H176" s="167" t="s">
        <v>222</v>
      </c>
      <c r="I176" s="35">
        <f>IF(H176="1 -Insignificante",1,IF(H176="2 -Menor",2,IF(H176="3 -Moderado",3,IF(H176="5 -Moderado",6,IF(H176="4 -Mayor",4,IF(H176="10 -Mayor",7,IF(H176="5 -Catastrófico",5,IF(H176="20 -Catastrófico",8,IF(H176="1 - Mínimo/Leve",9,IF(H176="2 - Importante",10,IF(H176="3 - Fuerte",11,IF(H176="Seleccione",0))))))))))))</f>
        <v>7</v>
      </c>
      <c r="J176" s="35">
        <f>IF(AND(G176=1,I176=1),1,IF(AND(G176=1,I176=2),2,IF(AND(G176=1,I176=3),3,IF(AND(G176=1,I176=4),4,IF(AND(G176=1,I176=5),5,IF(AND(G176=2,I176=1),6,IF(AND(G176=2,I176=2),7,IF(AND(G176=2,I176=3),8,IF(AND(G176=2,I176=4),9,IF(AND(G176=2,I176=5),10,IF(AND(G176=3,I176=1),11,IF(AND(G176=3,I176=2),12,IF(AND(G176=3,I176=3),13,IF(AND(G176=3,I176=4),14,IF(AND(G176=3,I176=5),15,IF(AND(G176=4,I176=1),16,IF(AND(G176=4,I176=2),17,IF(AND(G176=4,I176=3),18,IF(AND(G176=4,I176=4),19,IF(AND(G176=4,I176=5),20,IF(AND(G176=5,I176=1),21,IF(AND(G176=5,I176=2),22,IF(AND(G176=5,I176=3),23,IF(AND(G176=5,I176=4),24,IF(AND(G176=5,I176=5),25,IF(AND(G176=1,I176=6),26,IF(AND(G176=1,I176=7),27,IF(AND(G176=1,I176=8),28,IF(AND(G176=2,I176=6),29,IF(AND(G176=2,I176=7),30,IF(AND(G176=2,I176=8),31,IF(AND(G176=3,I176=6),32,IF(AND(G176=3,I176=7),33,IF(AND(G176=3,I176=8),34,IF(AND(G176=4,I176=6),35,IF(AND(G176=4,I176=7),36,IF(AND(G176=4,I176=8),37,IF(AND(G176=5,I176=6),38,IF(AND(G176=5,I176=7),39,IF(AND(G176=5,I176=8),40,IF(AND(G176=6,I176=9),41,IF(AND(G176=6,I176=10),42,IF(AND(G176=6,I176=11),43,IF(AND(G176=7,I176=9),44,IF(AND(G176=7,I176=10),45,IF(AND(G176=7,I176=11),46,IF(AND(G176=8,I176=9),47,IF(AND(G176=8,I176=10),48,IF(AND(G176=8,I176=11),49,"Seleccione")))))))))))))))))))))))))))))))))))))))))))))))))</f>
        <v>33</v>
      </c>
      <c r="K176" s="173" t="str">
        <f>IF(J176=1,'Etapa 2 - Análisis'!$Y$4,IF(J176=2,'Etapa 2 - Análisis'!$Z$4,IF(J176=6,'Etapa 2 - Análisis'!$AD$4,IF(J176=7,'Etapa 2 - Análisis'!$AE$4,IF(J176=11,'Etapa 2 - Análisis'!$AI$4,IF(J176=3,'Etapa 2 - Análisis'!$AA$4,IF(J176=8,'Etapa 2 - Análisis'!$AF$4,IF(J176=12,'Etapa 2 - Análisis'!$AJ$4,IF(J176=16,'Etapa 2 - Análisis'!$AN$4,IF(J176=4,'Etapa 2 - Análisis'!$AB$4,IF(J176=5,'Etapa 2 - Análisis'!$AC$4,IF(J176=9,'Etapa 2 - Análisis'!$AG$4,IF(J176=13,'Etapa 2 - Análisis'!$AK$4,IF(J176=17,'Etapa 2 - Análisis'!$AO$4,IF(J176=18,'Etapa 2 - Análisis'!$AP$4,IF(J176=21,'Etapa 2 - Análisis'!$AS$4,IF(J176=22,'Etapa 2 - Análisis'!$AT$4,IF(J176=10,'Etapa 2 - Análisis'!$AH$4,IF(J176=14,'Etapa 2 - Análisis'!$AL$4,IF(J176=15,'Etapa 2 - Análisis'!$AM$4,IF(J176=19,'Etapa 2 - Análisis'!$AQ$4,IF(J176=20,'Etapa 2 - Análisis'!$AR$4,IF(J176=23,'Etapa 2 - Análisis'!$AU$4,IF(J176=24,'Etapa 2 - Análisis'!$AV$4,IF(J176=25,'Etapa 2 - Análisis'!$AW$4,IF(J176=26,'Etapa 2 - Análisis'!$Y$13,IF(J176=27,'Etapa 2 - Análisis'!$Z$13,IF(J176=28,'Etapa 2 - Análisis'!$AA$13,IF(J176=29,'Etapa 2 - Análisis'!$AB$13,IF(J176=30,'Etapa 2 - Análisis'!$AC$13,IF(J176=31,'Etapa 2 - Análisis'!$AD$13,IF(J176=32,'Etapa 2 - Análisis'!$AE$13,IF(J176=33,'Etapa 2 - Análisis'!$AF$13,IF(J176=34,'Etapa 2 - Análisis'!$AG$13,IF(J176=35,'Etapa 2 - Análisis'!$AH$13,IF(J176=36,'Etapa 2 - Análisis'!$AI$13,IF(J176=37,'Etapa 2 - Análisis'!$AJ$13,IF(J176=38,'Etapa 2 - Análisis'!$AK$13,IF(J176=39,'Etapa 2 - Análisis'!$AL$13,IF(J176=40,'Etapa 2 - Análisis'!$AM$13,IF(J176=41,'Etapa 2 - Análisis'!$Y$8,IF(J176=42,'Etapa 2 - Análisis'!$Z$8,IF(J176=43,'Etapa 2 - Análisis'!$AA$8,IF(J176=44,'Etapa 2 - Análisis'!$AB$8,IF(J176=45,'Etapa 2 - Análisis'!$AC$8,IF(J176=46,'Etapa 2 - Análisis'!$AD$8,IF(J176=47,'Etapa 2 - Análisis'!$AE$8,IF(J176=48,'Etapa 2 - Análisis'!$AF$8,IF(J176=49,'Etapa 2 - Análisis'!$AG$8,"Sin Zona")))))))))))))))))))))))))))))))))))))))))))))))))</f>
        <v>ZONA DE RIESGO ALTA</v>
      </c>
      <c r="L176" s="167" t="s">
        <v>321</v>
      </c>
      <c r="M176" s="80" t="s">
        <v>707</v>
      </c>
      <c r="N176" s="66" t="s">
        <v>225</v>
      </c>
      <c r="O176" s="35" t="s">
        <v>395</v>
      </c>
      <c r="P176" s="35" t="str">
        <f>IF($C$33="Oportunidad","NO APLICA","")</f>
        <v/>
      </c>
      <c r="Q176" s="167" t="s">
        <v>208</v>
      </c>
      <c r="R176" s="35">
        <f>IF(Q176="1 - Rara vez",1,IF(Q176="2 - Improbable",2,IF(Q176="3 - Posible",3,IF(Q176="4 - Probable",4,IF(Q176="5 - Casi seguro",5,IF(Q176="1 - Baja",6,IF(Q176="2 - Media",7,IF(Q176="3 - Alta",8,IF(Q176="NO APLICA","",IF(Q176="Seleccione",0))))))))))</f>
        <v>1</v>
      </c>
      <c r="S176" s="167" t="s">
        <v>222</v>
      </c>
      <c r="T176" s="35">
        <f>IF(S176="1 -Insignificante",1,IF(S176="2 -Menor",2,IF(S176="3 -Moderado",3,IF(S176="4 -Mayor",4,IF(S176="10 -Mayor",7,IF(S176="5 -Catastrófico",5,IF(S176="5 -Moderado",6,IF(S176="20 -Catastrófico",8,IF(S176="1 - Mínimo/Leve",9,IF(S176="2 - Importante",10,IF(S176="3 - Fuerte",11,IF(S176="NO APLICA","",IF(S176="Seleccione",0)))))))))))))</f>
        <v>7</v>
      </c>
      <c r="U176" s="35">
        <f>IF(AND(R176=1,T176=1),1,IF(AND(R176=1,T176=2),2,IF(AND(R176=1,T176=3),3,IF(AND(R176=1,T176=4),4,IF(AND(R176=1,T176=5),5,IF(AND(R176=2,T176=1),6,IF(AND(R176=2,T176=2),7,IF(AND(R176=2,T176=3),8,IF(AND(R176=2,T176=4),9,IF(AND(R176=2,T176=5),10,IF(AND(R176=3,T176=1),11,IF(AND(R176=3,T176=2),12,IF(AND(R176=3,T176=3),13,IF(AND(R176=3,T176=4),14,IF(AND(R176=3,T176=5),15,IF(AND(R176=4,T176=1),16,IF(AND(R176=4,T176=2),17,IF(AND(R176=4,T176=3),18,IF(AND(R176=4,T176=4),19,IF(AND(R176=4,T176=5),20,IF(AND(R176=5,T176=1),21,IF(AND(R176=5,T176=2),22,IF(AND(R176=5,T176=3),23,IF(AND(R176=5,T176=4),24,IF(AND(R176=5,T176=5),25,IF(AND(R176=1,T176=6),26,IF(AND(R176=1,T176=7),27,IF(AND(R176=1,T176=8),28,IF(AND(R176=2,T176=6),29,IF(AND(R176=2,T176=7),30,IF(AND(R176=2,T176=8),31,IF(AND(R176=3,T176=6),32,IF(AND(R176=3,T176=7),33,IF(AND(R176=3,T176=8),34,IF(AND(R176=4,T176=6),35,IF(AND(R176=4,T176=7),36,IF(AND(R176=4,T176=8),37,IF(AND(R176=5,T176=6),38,IF(AND(R176=5,T176=7),39,IF(AND(R176=5,T176=8),40,IF(AND(R176=6,T176=9),41,IF(AND(R176=6,T176=10),42,IF(AND(R176=6,T176=11),43,IF(AND(R176=7,T176=9),44,IF(AND(R176=7,T176=10),45,IF(AND(R176=7,T176=11),46,IF(AND(R176=8,T176=9),47,IF(AND(R176=8,T176=10),48,IF(AND(R176=8,T176=11),49,IF(AND(R176="",T176=""),"","Seleccione"))))))))))))))))))))))))))))))))))))))))))))))))))</f>
        <v>27</v>
      </c>
      <c r="V176" s="173" t="str">
        <f>IF(U176=1,'Etapa 2 - Análisis'!$Y$4,IF(U176=2,'Etapa 2 - Análisis'!$Z$4,IF(U176=6,'Etapa 2 - Análisis'!$AD$4,IF(U176=7,'Etapa 2 - Análisis'!$AE$4,IF(U176=11,'Etapa 2 - Análisis'!$AI$4,IF(U176=3,'Etapa 2 - Análisis'!$AA$4,IF(U176=8,'Etapa 2 - Análisis'!$AF$4,IF(U176=12,'Etapa 2 - Análisis'!$AJ$4,IF(U176=16,'Etapa 2 - Análisis'!$AN$4,IF(U176=4,'Etapa 2 - Análisis'!$AB$4,IF(U176=5,'Etapa 2 - Análisis'!$AC$4,IF(U176=9,'Etapa 2 - Análisis'!$AF$4,IF(U176=13,'Etapa 2 - Análisis'!$AK$4,IF(U176=17,'Etapa 2 - Análisis'!$AO$4,IF(U176=18,'Etapa 2 - Análisis'!$AP$4,IF(U176=21,'Etapa 2 - Análisis'!$AS$4,IF(U176=22,'Etapa 2 - Análisis'!$AT$4,IF(U176=10,'Etapa 2 - Análisis'!$AH$4,IF(U176=14,'Etapa 2 - Análisis'!$AL$4,IF(U176=15,'Etapa 2 - Análisis'!$AM$4,IF(U176=19,'Etapa 2 - Análisis'!$AQ$4,IF(U176=20,'Etapa 2 - Análisis'!$AR$4,IF(U176=23,'Etapa 2 - Análisis'!$AU$4,IF(U176=24,'Etapa 2 - Análisis'!$AV$4,IF(U176=25,'Etapa 2 - Análisis'!$AW$4,IF(U176=26,'Etapa 2 - Análisis'!$Y$13,IF(U176=27,'Etapa 2 - Análisis'!$Z$13,IF(U176=28,'Etapa 2 - Análisis'!$AA$13,IF(U176=29,'Etapa 2 - Análisis'!$AB$13,IF(U176=30,'Etapa 2 - Análisis'!$AC$13,IF(U176=31,'Etapa 2 - Análisis'!$AD$13,IF(U176=32,'Etapa 2 - Análisis'!$AE$13,IF(U176=33,'Etapa 2 - Análisis'!$AF$13,IF(U176=34,'Etapa 2 - Análisis'!$AG$13,IF(U176=35,'Etapa 2 - Análisis'!$AH$13,IF(U176=36,'Etapa 2 - Análisis'!$AI$13,IF(U176=37,'Etapa 2 - Análisis'!$AJ$13,IF(U176=38,'Etapa 2 - Análisis'!$AK$13,IF(U176=39,'Etapa 2 - Análisis'!$AL$13,IF(U176=40,'Etapa 2 - Análisis'!$AM$13,IF(U176=41,'Etapa 2 - Análisis'!$Y$8,IF(U176=42,'Etapa 2 - Análisis'!$Z$8,IF(U176=43,'Etapa 2 - Análisis'!$AA$8,IF(U176=44,'Etapa 2 - Análisis'!$AB$8,IF(U176=45,'Etapa 2 - Análisis'!$AC$8,IF(U176=46,'Etapa 2 - Análisis'!$AD$8,IF(U176=47,'Etapa 2 - Análisis'!$AE$8,IF(U176=48,'Etapa 2 - Análisis'!$AF$8,IF(U176=49,'Etapa 2 - Análisis'!$AG$8,IF(U176="","NO APLICA","Sin Zona"))))))))))))))))))))))))))))))))))))))))))))))))))</f>
        <v>ZONA DE RIESGO BAJA</v>
      </c>
      <c r="W176" s="80" t="s">
        <v>710</v>
      </c>
      <c r="X176" s="80" t="s">
        <v>430</v>
      </c>
      <c r="Y176" s="80" t="s">
        <v>430</v>
      </c>
      <c r="Z176" s="80" t="s">
        <v>711</v>
      </c>
      <c r="AA176" s="180" t="s">
        <v>715</v>
      </c>
    </row>
    <row r="177" spans="1:27" ht="66.75" customHeight="1" x14ac:dyDescent="0.25">
      <c r="A177" s="166"/>
      <c r="B177" s="178"/>
      <c r="C177" s="168"/>
      <c r="D177" s="80" t="s">
        <v>704</v>
      </c>
      <c r="E177" s="180"/>
      <c r="F177" s="168"/>
      <c r="G177" s="35"/>
      <c r="H177" s="168"/>
      <c r="I177" s="35"/>
      <c r="J177" s="35"/>
      <c r="K177" s="173"/>
      <c r="L177" s="168"/>
      <c r="M177" s="80" t="s">
        <v>708</v>
      </c>
      <c r="N177" s="66" t="s">
        <v>225</v>
      </c>
      <c r="O177" s="35" t="s">
        <v>395</v>
      </c>
      <c r="P177" s="35" t="str">
        <f t="shared" ref="O177:P180" si="29">IF($C$33="Oportunidad","NO APLICA","")</f>
        <v/>
      </c>
      <c r="Q177" s="168"/>
      <c r="R177" s="35"/>
      <c r="S177" s="168"/>
      <c r="T177" s="35"/>
      <c r="U177" s="35"/>
      <c r="V177" s="173"/>
      <c r="W177" s="80" t="s">
        <v>712</v>
      </c>
      <c r="X177" s="80" t="s">
        <v>430</v>
      </c>
      <c r="Y177" s="80" t="s">
        <v>430</v>
      </c>
      <c r="Z177" s="80" t="s">
        <v>713</v>
      </c>
      <c r="AA177" s="180"/>
    </row>
    <row r="178" spans="1:27" ht="81" customHeight="1" x14ac:dyDescent="0.25">
      <c r="A178" s="166"/>
      <c r="B178" s="178"/>
      <c r="C178" s="168"/>
      <c r="D178" s="80" t="s">
        <v>705</v>
      </c>
      <c r="E178" s="180"/>
      <c r="F178" s="168"/>
      <c r="G178" s="35"/>
      <c r="H178" s="168"/>
      <c r="I178" s="35"/>
      <c r="J178" s="35"/>
      <c r="K178" s="173"/>
      <c r="L178" s="168"/>
      <c r="M178" s="80" t="s">
        <v>709</v>
      </c>
      <c r="N178" s="66" t="s">
        <v>225</v>
      </c>
      <c r="O178" s="35" t="s">
        <v>395</v>
      </c>
      <c r="P178" s="35" t="str">
        <f t="shared" si="29"/>
        <v/>
      </c>
      <c r="Q178" s="168"/>
      <c r="R178" s="35"/>
      <c r="S178" s="168"/>
      <c r="T178" s="35"/>
      <c r="U178" s="35"/>
      <c r="V178" s="173"/>
      <c r="W178" s="80" t="s">
        <v>1248</v>
      </c>
      <c r="X178" s="80" t="s">
        <v>430</v>
      </c>
      <c r="Y178" s="80" t="s">
        <v>430</v>
      </c>
      <c r="Z178" s="80" t="s">
        <v>714</v>
      </c>
      <c r="AA178" s="180"/>
    </row>
    <row r="179" spans="1:27" x14ac:dyDescent="0.25">
      <c r="A179" s="166"/>
      <c r="B179" s="178"/>
      <c r="C179" s="168"/>
      <c r="D179" s="80"/>
      <c r="E179" s="180"/>
      <c r="F179" s="168"/>
      <c r="G179" s="35"/>
      <c r="H179" s="168"/>
      <c r="I179" s="35"/>
      <c r="J179" s="35"/>
      <c r="K179" s="173"/>
      <c r="L179" s="168"/>
      <c r="M179" s="65"/>
      <c r="N179" s="66" t="s">
        <v>218</v>
      </c>
      <c r="O179" s="35" t="str">
        <f t="shared" si="29"/>
        <v/>
      </c>
      <c r="P179" s="35" t="str">
        <f t="shared" si="29"/>
        <v/>
      </c>
      <c r="Q179" s="168"/>
      <c r="R179" s="35"/>
      <c r="S179" s="168"/>
      <c r="T179" s="35"/>
      <c r="U179" s="35"/>
      <c r="V179" s="173"/>
      <c r="W179" s="80"/>
      <c r="X179" s="80"/>
      <c r="Y179" s="80"/>
      <c r="Z179" s="80"/>
      <c r="AA179" s="180"/>
    </row>
    <row r="180" spans="1:27" x14ac:dyDescent="0.25">
      <c r="A180" s="166"/>
      <c r="B180" s="179"/>
      <c r="C180" s="169"/>
      <c r="D180" s="80"/>
      <c r="E180" s="180"/>
      <c r="F180" s="169"/>
      <c r="G180" s="35"/>
      <c r="H180" s="169"/>
      <c r="I180" s="35"/>
      <c r="J180" s="35"/>
      <c r="K180" s="173"/>
      <c r="L180" s="169"/>
      <c r="M180" s="65"/>
      <c r="N180" s="66" t="s">
        <v>218</v>
      </c>
      <c r="O180" s="35" t="str">
        <f t="shared" si="29"/>
        <v/>
      </c>
      <c r="P180" s="35" t="str">
        <f t="shared" si="29"/>
        <v/>
      </c>
      <c r="Q180" s="169"/>
      <c r="R180" s="35"/>
      <c r="S180" s="169"/>
      <c r="T180" s="35"/>
      <c r="U180" s="35"/>
      <c r="V180" s="173"/>
      <c r="W180" s="80"/>
      <c r="X180" s="80"/>
      <c r="Y180" s="80"/>
      <c r="Z180" s="80"/>
      <c r="AA180" s="180"/>
    </row>
    <row r="181" spans="1:27" ht="96" customHeight="1" x14ac:dyDescent="0.25">
      <c r="A181" s="166">
        <v>33</v>
      </c>
      <c r="B181" s="163" t="s">
        <v>725</v>
      </c>
      <c r="C181" s="167" t="s">
        <v>333</v>
      </c>
      <c r="D181" s="111" t="s">
        <v>717</v>
      </c>
      <c r="E181" s="163" t="s">
        <v>719</v>
      </c>
      <c r="F181" s="167" t="s">
        <v>206</v>
      </c>
      <c r="G181" s="35">
        <f>IF(F181="1 - Rara vez",1,IF(F181="2 - Improbable",2,IF(F181="3 - Posible",3,IF(F181="4 - Probable",4,IF(F181="5 - Casi seguro",5,IF(F181="1 - Baja",6,IF(F181="2 - Media",7,IF(F181="3 - Alta",8,IF(F181="Seleccione",0)))))))))</f>
        <v>3</v>
      </c>
      <c r="H181" s="167" t="s">
        <v>223</v>
      </c>
      <c r="I181" s="35">
        <f>IF(H181="1 -Insignificante",1,IF(H181="2 -Menor",2,IF(H181="3 -Moderado",3,IF(H181="5 -Moderado",6,IF(H181="4 -Mayor",4,IF(H181="10 -Mayor",7,IF(H181="5 -Catastrófico",5,IF(H181="20 -Catastrófico",8,IF(H181="1 - Mínimo/Leve",9,IF(H181="2 - Importante",10,IF(H181="3 - Fuerte",11,IF(H181="Seleccione",0))))))))))))</f>
        <v>8</v>
      </c>
      <c r="J181" s="35">
        <f>IF(AND(G181=1,I181=1),1,IF(AND(G181=1,I181=2),2,IF(AND(G181=1,I181=3),3,IF(AND(G181=1,I181=4),4,IF(AND(G181=1,I181=5),5,IF(AND(G181=2,I181=1),6,IF(AND(G181=2,I181=2),7,IF(AND(G181=2,I181=3),8,IF(AND(G181=2,I181=4),9,IF(AND(G181=2,I181=5),10,IF(AND(G181=3,I181=1),11,IF(AND(G181=3,I181=2),12,IF(AND(G181=3,I181=3),13,IF(AND(G181=3,I181=4),14,IF(AND(G181=3,I181=5),15,IF(AND(G181=4,I181=1),16,IF(AND(G181=4,I181=2),17,IF(AND(G181=4,I181=3),18,IF(AND(G181=4,I181=4),19,IF(AND(G181=4,I181=5),20,IF(AND(G181=5,I181=1),21,IF(AND(G181=5,I181=2),22,IF(AND(G181=5,I181=3),23,IF(AND(G181=5,I181=4),24,IF(AND(G181=5,I181=5),25,IF(AND(G181=1,I181=6),26,IF(AND(G181=1,I181=7),27,IF(AND(G181=1,I181=8),28,IF(AND(G181=2,I181=6),29,IF(AND(G181=2,I181=7),30,IF(AND(G181=2,I181=8),31,IF(AND(G181=3,I181=6),32,IF(AND(G181=3,I181=7),33,IF(AND(G181=3,I181=8),34,IF(AND(G181=4,I181=6),35,IF(AND(G181=4,I181=7),36,IF(AND(G181=4,I181=8),37,IF(AND(G181=5,I181=6),38,IF(AND(G181=5,I181=7),39,IF(AND(G181=5,I181=8),40,IF(AND(G181=6,I181=9),41,IF(AND(G181=6,I181=10),42,IF(AND(G181=6,I181=11),43,IF(AND(G181=7,I181=9),44,IF(AND(G181=7,I181=10),45,IF(AND(G181=7,I181=11),46,IF(AND(G181=8,I181=9),47,IF(AND(G181=8,I181=10),48,IF(AND(G181=8,I181=11),49,"Seleccione")))))))))))))))))))))))))))))))))))))))))))))))))</f>
        <v>34</v>
      </c>
      <c r="K181" s="173" t="str">
        <f>IF(J181=1,'Etapa 2 - Análisis'!$Y$4,IF(J181=2,'Etapa 2 - Análisis'!$Z$4,IF(J181=6,'Etapa 2 - Análisis'!$AD$4,IF(J181=7,'Etapa 2 - Análisis'!$AE$4,IF(J181=11,'Etapa 2 - Análisis'!$AI$4,IF(J181=3,'Etapa 2 - Análisis'!$AA$4,IF(J181=8,'Etapa 2 - Análisis'!$AF$4,IF(J181=12,'Etapa 2 - Análisis'!$AJ$4,IF(J181=16,'Etapa 2 - Análisis'!$AN$4,IF(J181=4,'Etapa 2 - Análisis'!$AB$4,IF(J181=5,'Etapa 2 - Análisis'!$AC$4,IF(J181=9,'Etapa 2 - Análisis'!$AG$4,IF(J181=13,'Etapa 2 - Análisis'!$AK$4,IF(J181=17,'Etapa 2 - Análisis'!$AO$4,IF(J181=18,'Etapa 2 - Análisis'!$AP$4,IF(J181=21,'Etapa 2 - Análisis'!$AS$4,IF(J181=22,'Etapa 2 - Análisis'!$AT$4,IF(J181=10,'Etapa 2 - Análisis'!$AH$4,IF(J181=14,'Etapa 2 - Análisis'!$AL$4,IF(J181=15,'Etapa 2 - Análisis'!$AM$4,IF(J181=19,'Etapa 2 - Análisis'!$AQ$4,IF(J181=20,'Etapa 2 - Análisis'!$AR$4,IF(J181=23,'Etapa 2 - Análisis'!$AU$4,IF(J181=24,'Etapa 2 - Análisis'!$AV$4,IF(J181=25,'Etapa 2 - Análisis'!$AW$4,IF(J181=26,'Etapa 2 - Análisis'!$Y$13,IF(J181=27,'Etapa 2 - Análisis'!$Z$13,IF(J181=28,'Etapa 2 - Análisis'!$AA$13,IF(J181=29,'Etapa 2 - Análisis'!$AB$13,IF(J181=30,'Etapa 2 - Análisis'!$AC$13,IF(J181=31,'Etapa 2 - Análisis'!$AD$13,IF(J181=32,'Etapa 2 - Análisis'!$AE$13,IF(J181=33,'Etapa 2 - Análisis'!$AF$13,IF(J181=34,'Etapa 2 - Análisis'!$AG$13,IF(J181=35,'Etapa 2 - Análisis'!$AH$13,IF(J181=36,'Etapa 2 - Análisis'!$AI$13,IF(J181=37,'Etapa 2 - Análisis'!$AJ$13,IF(J181=38,'Etapa 2 - Análisis'!$AK$13,IF(J181=39,'Etapa 2 - Análisis'!$AL$13,IF(J181=40,'Etapa 2 - Análisis'!$AM$13,IF(J181=41,'Etapa 2 - Análisis'!$Y$8,IF(J181=42,'Etapa 2 - Análisis'!$Z$8,IF(J181=43,'Etapa 2 - Análisis'!$AA$8,IF(J181=44,'Etapa 2 - Análisis'!$AB$8,IF(J181=45,'Etapa 2 - Análisis'!$AC$8,IF(J181=46,'Etapa 2 - Análisis'!$AD$8,IF(J181=47,'Etapa 2 - Análisis'!$AE$8,IF(J181=48,'Etapa 2 - Análisis'!$AF$8,IF(J181=49,'Etapa 2 - Análisis'!$AG$8,"Sin Zona")))))))))))))))))))))))))))))))))))))))))))))))))</f>
        <v>ZONA DE RIESGO EXTREMA</v>
      </c>
      <c r="L181" s="167" t="s">
        <v>321</v>
      </c>
      <c r="M181" s="109" t="s">
        <v>720</v>
      </c>
      <c r="N181" s="66" t="s">
        <v>225</v>
      </c>
      <c r="O181" s="35" t="s">
        <v>395</v>
      </c>
      <c r="P181" s="35"/>
      <c r="Q181" s="167" t="s">
        <v>206</v>
      </c>
      <c r="R181" s="35">
        <f>IF(Q181="1 - Rara vez",1,IF(Q181="2 - Improbable",2,IF(Q181="3 - Posible",3,IF(Q181="4 - Probable",4,IF(Q181="5 - Casi seguro",5,IF(Q181="1 - Baja",6,IF(Q181="2 - Media",7,IF(Q181="3 - Alta",8,IF(Q181="NO APLICA","",IF(Q181="Seleccione",0))))))))))</f>
        <v>3</v>
      </c>
      <c r="S181" s="167" t="s">
        <v>223</v>
      </c>
      <c r="T181" s="35">
        <f>IF(S181="1 -Insignificante",1,IF(S181="2 -Menor",2,IF(S181="3 -Moderado",3,IF(S181="4 -Mayor",4,IF(S181="10 -Mayor",7,IF(S181="5 -Catastrófico",5,IF(S181="5 -Moderado",6,IF(S181="20 -Catastrófico",8,IF(S181="1 - Mínimo/Leve",9,IF(S181="2 - Importante",10,IF(S181="3 - Fuerte",11,IF(S181="NO APLICA","",IF(S181="Seleccione",0)))))))))))))</f>
        <v>8</v>
      </c>
      <c r="U181" s="35">
        <f>IF(AND(R181=1,T181=1),1,IF(AND(R181=1,T181=2),2,IF(AND(R181=1,T181=3),3,IF(AND(R181=1,T181=4),4,IF(AND(R181=1,T181=5),5,IF(AND(R181=2,T181=1),6,IF(AND(R181=2,T181=2),7,IF(AND(R181=2,T181=3),8,IF(AND(R181=2,T181=4),9,IF(AND(R181=2,T181=5),10,IF(AND(R181=3,T181=1),11,IF(AND(R181=3,T181=2),12,IF(AND(R181=3,T181=3),13,IF(AND(R181=3,T181=4),14,IF(AND(R181=3,T181=5),15,IF(AND(R181=4,T181=1),16,IF(AND(R181=4,T181=2),17,IF(AND(R181=4,T181=3),18,IF(AND(R181=4,T181=4),19,IF(AND(R181=4,T181=5),20,IF(AND(R181=5,T181=1),21,IF(AND(R181=5,T181=2),22,IF(AND(R181=5,T181=3),23,IF(AND(R181=5,T181=4),24,IF(AND(R181=5,T181=5),25,IF(AND(R181=1,T181=6),26,IF(AND(R181=1,T181=7),27,IF(AND(R181=1,T181=8),28,IF(AND(R181=2,T181=6),29,IF(AND(R181=2,T181=7),30,IF(AND(R181=2,T181=8),31,IF(AND(R181=3,T181=6),32,IF(AND(R181=3,T181=7),33,IF(AND(R181=3,T181=8),34,IF(AND(R181=4,T181=6),35,IF(AND(R181=4,T181=7),36,IF(AND(R181=4,T181=8),37,IF(AND(R181=5,T181=6),38,IF(AND(R181=5,T181=7),39,IF(AND(R181=5,T181=8),40,IF(AND(R181=6,T181=9),41,IF(AND(R181=6,T181=10),42,IF(AND(R181=6,T181=11),43,IF(AND(R181=7,T181=9),44,IF(AND(R181=7,T181=10),45,IF(AND(R181=7,T181=11),46,IF(AND(R181=8,T181=9),47,IF(AND(R181=8,T181=10),48,IF(AND(R181=8,T181=11),49,IF(AND(R181="",T181=""),"","Seleccione"))))))))))))))))))))))))))))))))))))))))))))))))))</f>
        <v>34</v>
      </c>
      <c r="V181" s="173" t="str">
        <f>IF(U181=1,'Etapa 2 - Análisis'!$Y$4,IF(U181=2,'Etapa 2 - Análisis'!$Z$4,IF(U181=6,'Etapa 2 - Análisis'!$AD$4,IF(U181=7,'Etapa 2 - Análisis'!$AE$4,IF(U181=11,'Etapa 2 - Análisis'!$AI$4,IF(U181=3,'Etapa 2 - Análisis'!$AA$4,IF(U181=8,'Etapa 2 - Análisis'!$AF$4,IF(U181=12,'Etapa 2 - Análisis'!$AJ$4,IF(U181=16,'Etapa 2 - Análisis'!$AN$4,IF(U181=4,'Etapa 2 - Análisis'!$AB$4,IF(U181=5,'Etapa 2 - Análisis'!$AC$4,IF(U181=9,'Etapa 2 - Análisis'!$AF$4,IF(U181=13,'Etapa 2 - Análisis'!$AK$4,IF(U181=17,'Etapa 2 - Análisis'!$AO$4,IF(U181=18,'Etapa 2 - Análisis'!$AP$4,IF(U181=21,'Etapa 2 - Análisis'!$AS$4,IF(U181=22,'Etapa 2 - Análisis'!$AT$4,IF(U181=10,'Etapa 2 - Análisis'!$AH$4,IF(U181=14,'Etapa 2 - Análisis'!$AL$4,IF(U181=15,'Etapa 2 - Análisis'!$AM$4,IF(U181=19,'Etapa 2 - Análisis'!$AQ$4,IF(U181=20,'Etapa 2 - Análisis'!$AR$4,IF(U181=23,'Etapa 2 - Análisis'!$AU$4,IF(U181=24,'Etapa 2 - Análisis'!$AV$4,IF(U181=25,'Etapa 2 - Análisis'!$AW$4,IF(U181=26,'Etapa 2 - Análisis'!$Y$13,IF(U181=27,'Etapa 2 - Análisis'!$Z$13,IF(U181=28,'Etapa 2 - Análisis'!$AA$13,IF(U181=29,'Etapa 2 - Análisis'!$AB$13,IF(U181=30,'Etapa 2 - Análisis'!$AC$13,IF(U181=31,'Etapa 2 - Análisis'!$AD$13,IF(U181=32,'Etapa 2 - Análisis'!$AE$13,IF(U181=33,'Etapa 2 - Análisis'!$AF$13,IF(U181=34,'Etapa 2 - Análisis'!$AG$13,IF(U181=35,'Etapa 2 - Análisis'!$AH$13,IF(U181=36,'Etapa 2 - Análisis'!$AI$13,IF(U181=37,'Etapa 2 - Análisis'!$AJ$13,IF(U181=38,'Etapa 2 - Análisis'!$AK$13,IF(U181=39,'Etapa 2 - Análisis'!$AL$13,IF(U181=40,'Etapa 2 - Análisis'!$AM$13,IF(U181=41,'Etapa 2 - Análisis'!$Y$8,IF(U181=42,'Etapa 2 - Análisis'!$Z$8,IF(U181=43,'Etapa 2 - Análisis'!$AA$8,IF(U181=44,'Etapa 2 - Análisis'!$AB$8,IF(U181=45,'Etapa 2 - Análisis'!$AC$8,IF(U181=46,'Etapa 2 - Análisis'!$AD$8,IF(U181=47,'Etapa 2 - Análisis'!$AE$8,IF(U181=48,'Etapa 2 - Análisis'!$AF$8,IF(U181=49,'Etapa 2 - Análisis'!$AG$8,IF(U181="","NO APLICA","Sin Zona"))))))))))))))))))))))))))))))))))))))))))))))))))</f>
        <v>ZONA DE RIESGO EXTREMA</v>
      </c>
      <c r="W181" s="111" t="s">
        <v>722</v>
      </c>
      <c r="X181" s="111" t="s">
        <v>723</v>
      </c>
      <c r="Y181" s="111" t="s">
        <v>522</v>
      </c>
      <c r="Z181" s="111" t="s">
        <v>724</v>
      </c>
      <c r="AA181" s="163" t="s">
        <v>1130</v>
      </c>
    </row>
    <row r="182" spans="1:27" ht="42" customHeight="1" x14ac:dyDescent="0.25">
      <c r="A182" s="166"/>
      <c r="B182" s="164"/>
      <c r="C182" s="168"/>
      <c r="D182" s="111" t="s">
        <v>718</v>
      </c>
      <c r="E182" s="164"/>
      <c r="F182" s="168"/>
      <c r="G182" s="35"/>
      <c r="H182" s="168"/>
      <c r="I182" s="35"/>
      <c r="J182" s="35"/>
      <c r="K182" s="173"/>
      <c r="L182" s="168"/>
      <c r="M182" s="109" t="s">
        <v>721</v>
      </c>
      <c r="N182" s="66" t="s">
        <v>225</v>
      </c>
      <c r="O182" s="35" t="s">
        <v>395</v>
      </c>
      <c r="P182" s="35"/>
      <c r="Q182" s="168"/>
      <c r="R182" s="35"/>
      <c r="S182" s="168"/>
      <c r="T182" s="35"/>
      <c r="U182" s="35"/>
      <c r="V182" s="173"/>
      <c r="W182" s="80"/>
      <c r="X182" s="80"/>
      <c r="Y182" s="80"/>
      <c r="Z182" s="80"/>
      <c r="AA182" s="164"/>
    </row>
    <row r="183" spans="1:27" x14ac:dyDescent="0.25">
      <c r="A183" s="166"/>
      <c r="B183" s="164"/>
      <c r="C183" s="168"/>
      <c r="D183" s="80"/>
      <c r="E183" s="164"/>
      <c r="F183" s="168"/>
      <c r="G183" s="35"/>
      <c r="H183" s="168"/>
      <c r="I183" s="35"/>
      <c r="J183" s="35"/>
      <c r="K183" s="173"/>
      <c r="L183" s="168"/>
      <c r="M183" s="65"/>
      <c r="N183" s="66" t="s">
        <v>218</v>
      </c>
      <c r="O183" s="35" t="str">
        <f t="shared" ref="O183:P185" si="30">IF($C$33="Oportunidad","NO APLICA","")</f>
        <v/>
      </c>
      <c r="P183" s="35" t="str">
        <f t="shared" si="30"/>
        <v/>
      </c>
      <c r="Q183" s="168"/>
      <c r="R183" s="35"/>
      <c r="S183" s="168"/>
      <c r="T183" s="35"/>
      <c r="U183" s="35"/>
      <c r="V183" s="173"/>
      <c r="W183" s="80"/>
      <c r="X183" s="80"/>
      <c r="Y183" s="80"/>
      <c r="Z183" s="80"/>
      <c r="AA183" s="164"/>
    </row>
    <row r="184" spans="1:27" x14ac:dyDescent="0.25">
      <c r="A184" s="166"/>
      <c r="B184" s="164"/>
      <c r="C184" s="168"/>
      <c r="D184" s="80"/>
      <c r="E184" s="164"/>
      <c r="F184" s="168"/>
      <c r="G184" s="35"/>
      <c r="H184" s="168"/>
      <c r="I184" s="35"/>
      <c r="J184" s="35"/>
      <c r="K184" s="173"/>
      <c r="L184" s="168"/>
      <c r="M184" s="65"/>
      <c r="N184" s="66" t="s">
        <v>218</v>
      </c>
      <c r="O184" s="35" t="str">
        <f t="shared" si="30"/>
        <v/>
      </c>
      <c r="P184" s="35" t="str">
        <f t="shared" si="30"/>
        <v/>
      </c>
      <c r="Q184" s="168"/>
      <c r="R184" s="35"/>
      <c r="S184" s="168"/>
      <c r="T184" s="35"/>
      <c r="U184" s="35"/>
      <c r="V184" s="173"/>
      <c r="W184" s="80"/>
      <c r="X184" s="80"/>
      <c r="Y184" s="80"/>
      <c r="Z184" s="80"/>
      <c r="AA184" s="164"/>
    </row>
    <row r="185" spans="1:27" x14ac:dyDescent="0.25">
      <c r="A185" s="166"/>
      <c r="B185" s="165"/>
      <c r="C185" s="169"/>
      <c r="D185" s="80"/>
      <c r="E185" s="165"/>
      <c r="F185" s="169"/>
      <c r="G185" s="35"/>
      <c r="H185" s="169"/>
      <c r="I185" s="35"/>
      <c r="J185" s="35"/>
      <c r="K185" s="173"/>
      <c r="L185" s="169"/>
      <c r="M185" s="65"/>
      <c r="N185" s="66" t="s">
        <v>218</v>
      </c>
      <c r="O185" s="35" t="str">
        <f t="shared" si="30"/>
        <v/>
      </c>
      <c r="P185" s="35" t="str">
        <f t="shared" si="30"/>
        <v/>
      </c>
      <c r="Q185" s="169"/>
      <c r="R185" s="35"/>
      <c r="S185" s="169"/>
      <c r="T185" s="35"/>
      <c r="U185" s="35"/>
      <c r="V185" s="173"/>
      <c r="W185" s="80"/>
      <c r="X185" s="80"/>
      <c r="Y185" s="80"/>
      <c r="Z185" s="80"/>
      <c r="AA185" s="165"/>
    </row>
    <row r="186" spans="1:27" ht="110.25" customHeight="1" x14ac:dyDescent="0.25">
      <c r="A186" s="166">
        <v>34</v>
      </c>
      <c r="B186" s="177" t="s">
        <v>741</v>
      </c>
      <c r="C186" s="167" t="s">
        <v>333</v>
      </c>
      <c r="D186" s="120" t="s">
        <v>1120</v>
      </c>
      <c r="E186" s="180" t="s">
        <v>728</v>
      </c>
      <c r="F186" s="167" t="s">
        <v>206</v>
      </c>
      <c r="G186" s="35">
        <f>IF(F186="1 - Rara vez",1,IF(F186="2 - Improbable",2,IF(F186="3 - Posible",3,IF(F186="4 - Probable",4,IF(F186="5 - Casi seguro",5,IF(F186="1 - Baja",6,IF(F186="2 - Media",7,IF(F186="3 - Alta",8,IF(F186="Seleccione",0)))))))))</f>
        <v>3</v>
      </c>
      <c r="H186" s="167" t="s">
        <v>223</v>
      </c>
      <c r="I186" s="35">
        <f>IF(H186="1 -Insignificante",1,IF(H186="2 -Menor",2,IF(H186="3 -Moderado",3,IF(H186="5 -Moderado",6,IF(H186="4 -Mayor",4,IF(H186="10 -Mayor",7,IF(H186="5 -Catastrófico",5,IF(H186="20 -Catastrófico",8,IF(H186="1 - Mínimo/Leve",9,IF(H186="2 - Importante",10,IF(H186="3 - Fuerte",11,IF(H186="Seleccione",0))))))))))))</f>
        <v>8</v>
      </c>
      <c r="J186" s="35">
        <f>IF(AND(G186=1,I186=1),1,IF(AND(G186=1,I186=2),2,IF(AND(G186=1,I186=3),3,IF(AND(G186=1,I186=4),4,IF(AND(G186=1,I186=5),5,IF(AND(G186=2,I186=1),6,IF(AND(G186=2,I186=2),7,IF(AND(G186=2,I186=3),8,IF(AND(G186=2,I186=4),9,IF(AND(G186=2,I186=5),10,IF(AND(G186=3,I186=1),11,IF(AND(G186=3,I186=2),12,IF(AND(G186=3,I186=3),13,IF(AND(G186=3,I186=4),14,IF(AND(G186=3,I186=5),15,IF(AND(G186=4,I186=1),16,IF(AND(G186=4,I186=2),17,IF(AND(G186=4,I186=3),18,IF(AND(G186=4,I186=4),19,IF(AND(G186=4,I186=5),20,IF(AND(G186=5,I186=1),21,IF(AND(G186=5,I186=2),22,IF(AND(G186=5,I186=3),23,IF(AND(G186=5,I186=4),24,IF(AND(G186=5,I186=5),25,IF(AND(G186=1,I186=6),26,IF(AND(G186=1,I186=7),27,IF(AND(G186=1,I186=8),28,IF(AND(G186=2,I186=6),29,IF(AND(G186=2,I186=7),30,IF(AND(G186=2,I186=8),31,IF(AND(G186=3,I186=6),32,IF(AND(G186=3,I186=7),33,IF(AND(G186=3,I186=8),34,IF(AND(G186=4,I186=6),35,IF(AND(G186=4,I186=7),36,IF(AND(G186=4,I186=8),37,IF(AND(G186=5,I186=6),38,IF(AND(G186=5,I186=7),39,IF(AND(G186=5,I186=8),40,IF(AND(G186=6,I186=9),41,IF(AND(G186=6,I186=10),42,IF(AND(G186=6,I186=11),43,IF(AND(G186=7,I186=9),44,IF(AND(G186=7,I186=10),45,IF(AND(G186=7,I186=11),46,IF(AND(G186=8,I186=9),47,IF(AND(G186=8,I186=10),48,IF(AND(G186=8,I186=11),49,"Seleccione")))))))))))))))))))))))))))))))))))))))))))))))))</f>
        <v>34</v>
      </c>
      <c r="K186" s="173" t="str">
        <f>IF(J186=1,'Etapa 2 - Análisis'!$Y$4,IF(J186=2,'Etapa 2 - Análisis'!$Z$4,IF(J186=6,'Etapa 2 - Análisis'!$AD$4,IF(J186=7,'Etapa 2 - Análisis'!$AE$4,IF(J186=11,'Etapa 2 - Análisis'!$AI$4,IF(J186=3,'Etapa 2 - Análisis'!$AA$4,IF(J186=8,'Etapa 2 - Análisis'!$AF$4,IF(J186=12,'Etapa 2 - Análisis'!$AJ$4,IF(J186=16,'Etapa 2 - Análisis'!$AN$4,IF(J186=4,'Etapa 2 - Análisis'!$AB$4,IF(J186=5,'Etapa 2 - Análisis'!$AC$4,IF(J186=9,'Etapa 2 - Análisis'!$AG$4,IF(J186=13,'Etapa 2 - Análisis'!$AK$4,IF(J186=17,'Etapa 2 - Análisis'!$AO$4,IF(J186=18,'Etapa 2 - Análisis'!$AP$4,IF(J186=21,'Etapa 2 - Análisis'!$AS$4,IF(J186=22,'Etapa 2 - Análisis'!$AT$4,IF(J186=10,'Etapa 2 - Análisis'!$AH$4,IF(J186=14,'Etapa 2 - Análisis'!$AL$4,IF(J186=15,'Etapa 2 - Análisis'!$AM$4,IF(J186=19,'Etapa 2 - Análisis'!$AQ$4,IF(J186=20,'Etapa 2 - Análisis'!$AR$4,IF(J186=23,'Etapa 2 - Análisis'!$AU$4,IF(J186=24,'Etapa 2 - Análisis'!$AV$4,IF(J186=25,'Etapa 2 - Análisis'!$AW$4,IF(J186=26,'Etapa 2 - Análisis'!$Y$13,IF(J186=27,'Etapa 2 - Análisis'!$Z$13,IF(J186=28,'Etapa 2 - Análisis'!$AA$13,IF(J186=29,'Etapa 2 - Análisis'!$AB$13,IF(J186=30,'Etapa 2 - Análisis'!$AC$13,IF(J186=31,'Etapa 2 - Análisis'!$AD$13,IF(J186=32,'Etapa 2 - Análisis'!$AE$13,IF(J186=33,'Etapa 2 - Análisis'!$AF$13,IF(J186=34,'Etapa 2 - Análisis'!$AG$13,IF(J186=35,'Etapa 2 - Análisis'!$AH$13,IF(J186=36,'Etapa 2 - Análisis'!$AI$13,IF(J186=37,'Etapa 2 - Análisis'!$AJ$13,IF(J186=38,'Etapa 2 - Análisis'!$AK$13,IF(J186=39,'Etapa 2 - Análisis'!$AL$13,IF(J186=40,'Etapa 2 - Análisis'!$AM$13,IF(J186=41,'Etapa 2 - Análisis'!$Y$8,IF(J186=42,'Etapa 2 - Análisis'!$Z$8,IF(J186=43,'Etapa 2 - Análisis'!$AA$8,IF(J186=44,'Etapa 2 - Análisis'!$AB$8,IF(J186=45,'Etapa 2 - Análisis'!$AC$8,IF(J186=46,'Etapa 2 - Análisis'!$AD$8,IF(J186=47,'Etapa 2 - Análisis'!$AE$8,IF(J186=48,'Etapa 2 - Análisis'!$AF$8,IF(J186=49,'Etapa 2 - Análisis'!$AG$8,"Sin Zona")))))))))))))))))))))))))))))))))))))))))))))))))</f>
        <v>ZONA DE RIESGO EXTREMA</v>
      </c>
      <c r="L186" s="167" t="s">
        <v>320</v>
      </c>
      <c r="M186" s="65" t="s">
        <v>1121</v>
      </c>
      <c r="N186" s="66" t="s">
        <v>225</v>
      </c>
      <c r="O186" s="35" t="s">
        <v>395</v>
      </c>
      <c r="P186" s="35" t="str">
        <f>IF($C$33="Oportunidad","NO APLICA","")</f>
        <v/>
      </c>
      <c r="Q186" s="167" t="s">
        <v>208</v>
      </c>
      <c r="R186" s="35">
        <f>IF(Q186="1 - Rara vez",1,IF(Q186="2 - Improbable",2,IF(Q186="3 - Posible",3,IF(Q186="4 - Probable",4,IF(Q186="5 - Casi seguro",5,IF(Q186="1 - Baja",6,IF(Q186="2 - Media",7,IF(Q186="3 - Alta",8,IF(Q186="NO APLICA","",IF(Q186="Seleccione",0))))))))))</f>
        <v>1</v>
      </c>
      <c r="S186" s="167" t="s">
        <v>221</v>
      </c>
      <c r="T186" s="35">
        <f>IF(S186="1 -Insignificante",1,IF(S186="2 -Menor",2,IF(S186="3 -Moderado",3,IF(S186="4 -Mayor",4,IF(S186="10 -Mayor",7,IF(S186="5 -Catastrófico",5,IF(S186="5 -Moderado",6,IF(S186="20 -Catastrófico",8,IF(S186="1 - Mínimo/Leve",9,IF(S186="2 - Importante",10,IF(S186="3 - Fuerte",11,IF(S186="NO APLICA","",IF(S186="Seleccione",0)))))))))))))</f>
        <v>6</v>
      </c>
      <c r="U186" s="35">
        <f>IF(AND(R186=1,T186=1),1,IF(AND(R186=1,T186=2),2,IF(AND(R186=1,T186=3),3,IF(AND(R186=1,T186=4),4,IF(AND(R186=1,T186=5),5,IF(AND(R186=2,T186=1),6,IF(AND(R186=2,T186=2),7,IF(AND(R186=2,T186=3),8,IF(AND(R186=2,T186=4),9,IF(AND(R186=2,T186=5),10,IF(AND(R186=3,T186=1),11,IF(AND(R186=3,T186=2),12,IF(AND(R186=3,T186=3),13,IF(AND(R186=3,T186=4),14,IF(AND(R186=3,T186=5),15,IF(AND(R186=4,T186=1),16,IF(AND(R186=4,T186=2),17,IF(AND(R186=4,T186=3),18,IF(AND(R186=4,T186=4),19,IF(AND(R186=4,T186=5),20,IF(AND(R186=5,T186=1),21,IF(AND(R186=5,T186=2),22,IF(AND(R186=5,T186=3),23,IF(AND(R186=5,T186=4),24,IF(AND(R186=5,T186=5),25,IF(AND(R186=1,T186=6),26,IF(AND(R186=1,T186=7),27,IF(AND(R186=1,T186=8),28,IF(AND(R186=2,T186=6),29,IF(AND(R186=2,T186=7),30,IF(AND(R186=2,T186=8),31,IF(AND(R186=3,T186=6),32,IF(AND(R186=3,T186=7),33,IF(AND(R186=3,T186=8),34,IF(AND(R186=4,T186=6),35,IF(AND(R186=4,T186=7),36,IF(AND(R186=4,T186=8),37,IF(AND(R186=5,T186=6),38,IF(AND(R186=5,T186=7),39,IF(AND(R186=5,T186=8),40,IF(AND(R186=6,T186=9),41,IF(AND(R186=6,T186=10),42,IF(AND(R186=6,T186=11),43,IF(AND(R186=7,T186=9),44,IF(AND(R186=7,T186=10),45,IF(AND(R186=7,T186=11),46,IF(AND(R186=8,T186=9),47,IF(AND(R186=8,T186=10),48,IF(AND(R186=8,T186=11),49,IF(AND(R186="",T186=""),"","Seleccione"))))))))))))))))))))))))))))))))))))))))))))))))))</f>
        <v>26</v>
      </c>
      <c r="V186" s="173" t="str">
        <f>IF(U186=1,'Etapa 2 - Análisis'!$Y$4,IF(U186=2,'Etapa 2 - Análisis'!$Z$4,IF(U186=6,'Etapa 2 - Análisis'!$AD$4,IF(U186=7,'Etapa 2 - Análisis'!$AE$4,IF(U186=11,'Etapa 2 - Análisis'!$AI$4,IF(U186=3,'Etapa 2 - Análisis'!$AA$4,IF(U186=8,'Etapa 2 - Análisis'!$AF$4,IF(U186=12,'Etapa 2 - Análisis'!$AJ$4,IF(U186=16,'Etapa 2 - Análisis'!$AN$4,IF(U186=4,'Etapa 2 - Análisis'!$AB$4,IF(U186=5,'Etapa 2 - Análisis'!$AC$4,IF(U186=9,'Etapa 2 - Análisis'!$AF$4,IF(U186=13,'Etapa 2 - Análisis'!$AK$4,IF(U186=17,'Etapa 2 - Análisis'!$AO$4,IF(U186=18,'Etapa 2 - Análisis'!$AP$4,IF(U186=21,'Etapa 2 - Análisis'!$AS$4,IF(U186=22,'Etapa 2 - Análisis'!$AT$4,IF(U186=10,'Etapa 2 - Análisis'!$AH$4,IF(U186=14,'Etapa 2 - Análisis'!$AL$4,IF(U186=15,'Etapa 2 - Análisis'!$AM$4,IF(U186=19,'Etapa 2 - Análisis'!$AQ$4,IF(U186=20,'Etapa 2 - Análisis'!$AR$4,IF(U186=23,'Etapa 2 - Análisis'!$AU$4,IF(U186=24,'Etapa 2 - Análisis'!$AV$4,IF(U186=25,'Etapa 2 - Análisis'!$AW$4,IF(U186=26,'Etapa 2 - Análisis'!$Y$13,IF(U186=27,'Etapa 2 - Análisis'!$Z$13,IF(U186=28,'Etapa 2 - Análisis'!$AA$13,IF(U186=29,'Etapa 2 - Análisis'!$AB$13,IF(U186=30,'Etapa 2 - Análisis'!$AC$13,IF(U186=31,'Etapa 2 - Análisis'!$AD$13,IF(U186=32,'Etapa 2 - Análisis'!$AE$13,IF(U186=33,'Etapa 2 - Análisis'!$AF$13,IF(U186=34,'Etapa 2 - Análisis'!$AG$13,IF(U186=35,'Etapa 2 - Análisis'!$AH$13,IF(U186=36,'Etapa 2 - Análisis'!$AI$13,IF(U186=37,'Etapa 2 - Análisis'!$AJ$13,IF(U186=38,'Etapa 2 - Análisis'!$AK$13,IF(U186=39,'Etapa 2 - Análisis'!$AL$13,IF(U186=40,'Etapa 2 - Análisis'!$AM$13,IF(U186=41,'Etapa 2 - Análisis'!$Y$8,IF(U186=42,'Etapa 2 - Análisis'!$Z$8,IF(U186=43,'Etapa 2 - Análisis'!$AA$8,IF(U186=44,'Etapa 2 - Análisis'!$AB$8,IF(U186=45,'Etapa 2 - Análisis'!$AC$8,IF(U186=46,'Etapa 2 - Análisis'!$AD$8,IF(U186=47,'Etapa 2 - Análisis'!$AE$8,IF(U186=48,'Etapa 2 - Análisis'!$AF$8,IF(U186=49,'Etapa 2 - Análisis'!$AG$8,IF(U186="","NO APLICA","Sin Zona"))))))))))))))))))))))))))))))))))))))))))))))))))</f>
        <v>ZONA DE RIESGO BAJA</v>
      </c>
      <c r="W186" s="80" t="s">
        <v>732</v>
      </c>
      <c r="X186" s="80" t="s">
        <v>563</v>
      </c>
      <c r="Y186" s="80" t="s">
        <v>564</v>
      </c>
      <c r="Z186" s="80" t="s">
        <v>733</v>
      </c>
      <c r="AA186" s="180" t="s">
        <v>740</v>
      </c>
    </row>
    <row r="187" spans="1:27" ht="114" customHeight="1" x14ac:dyDescent="0.25">
      <c r="A187" s="166"/>
      <c r="B187" s="178"/>
      <c r="C187" s="168"/>
      <c r="D187" s="120" t="s">
        <v>727</v>
      </c>
      <c r="E187" s="180"/>
      <c r="F187" s="168"/>
      <c r="G187" s="35"/>
      <c r="H187" s="168"/>
      <c r="I187" s="35"/>
      <c r="J187" s="35"/>
      <c r="K187" s="173"/>
      <c r="L187" s="168"/>
      <c r="M187" s="65" t="s">
        <v>1119</v>
      </c>
      <c r="N187" s="66" t="s">
        <v>225</v>
      </c>
      <c r="O187" s="35" t="s">
        <v>395</v>
      </c>
      <c r="P187" s="35" t="str">
        <f t="shared" ref="O187:P190" si="31">IF($C$33="Oportunidad","NO APLICA","")</f>
        <v/>
      </c>
      <c r="Q187" s="168"/>
      <c r="R187" s="35"/>
      <c r="S187" s="168"/>
      <c r="T187" s="35"/>
      <c r="U187" s="35"/>
      <c r="V187" s="173"/>
      <c r="W187" s="80" t="s">
        <v>734</v>
      </c>
      <c r="X187" s="80" t="s">
        <v>563</v>
      </c>
      <c r="Y187" s="80" t="s">
        <v>564</v>
      </c>
      <c r="Z187" s="80" t="s">
        <v>735</v>
      </c>
      <c r="AA187" s="180"/>
    </row>
    <row r="188" spans="1:27" ht="147.75" customHeight="1" x14ac:dyDescent="0.25">
      <c r="A188" s="166"/>
      <c r="B188" s="178"/>
      <c r="C188" s="168"/>
      <c r="D188" s="245"/>
      <c r="E188" s="180"/>
      <c r="F188" s="168"/>
      <c r="G188" s="35"/>
      <c r="H188" s="168"/>
      <c r="I188" s="35"/>
      <c r="J188" s="35"/>
      <c r="K188" s="173"/>
      <c r="L188" s="168"/>
      <c r="M188" s="65" t="s">
        <v>730</v>
      </c>
      <c r="N188" s="66" t="s">
        <v>226</v>
      </c>
      <c r="O188" s="35"/>
      <c r="P188" s="35" t="s">
        <v>395</v>
      </c>
      <c r="Q188" s="168"/>
      <c r="R188" s="35"/>
      <c r="S188" s="168"/>
      <c r="T188" s="35"/>
      <c r="U188" s="35"/>
      <c r="V188" s="173"/>
      <c r="W188" s="80" t="s">
        <v>736</v>
      </c>
      <c r="X188" s="80" t="s">
        <v>563</v>
      </c>
      <c r="Y188" s="80" t="s">
        <v>564</v>
      </c>
      <c r="Z188" s="80" t="s">
        <v>737</v>
      </c>
      <c r="AA188" s="180"/>
    </row>
    <row r="189" spans="1:27" ht="126" customHeight="1" x14ac:dyDescent="0.25">
      <c r="A189" s="166"/>
      <c r="B189" s="178"/>
      <c r="C189" s="168"/>
      <c r="D189" s="246"/>
      <c r="E189" s="180"/>
      <c r="F189" s="168"/>
      <c r="G189" s="35"/>
      <c r="H189" s="168"/>
      <c r="I189" s="35"/>
      <c r="J189" s="35"/>
      <c r="K189" s="173"/>
      <c r="L189" s="168"/>
      <c r="M189" s="65" t="s">
        <v>731</v>
      </c>
      <c r="N189" s="66" t="s">
        <v>226</v>
      </c>
      <c r="O189" s="35" t="str">
        <f t="shared" si="31"/>
        <v/>
      </c>
      <c r="P189" s="35" t="s">
        <v>395</v>
      </c>
      <c r="Q189" s="168"/>
      <c r="R189" s="35"/>
      <c r="S189" s="168"/>
      <c r="T189" s="35"/>
      <c r="U189" s="35"/>
      <c r="V189" s="173"/>
      <c r="W189" s="80" t="s">
        <v>738</v>
      </c>
      <c r="X189" s="80" t="s">
        <v>563</v>
      </c>
      <c r="Y189" s="80" t="s">
        <v>564</v>
      </c>
      <c r="Z189" s="80" t="s">
        <v>739</v>
      </c>
      <c r="AA189" s="180"/>
    </row>
    <row r="190" spans="1:27" x14ac:dyDescent="0.25">
      <c r="A190" s="166"/>
      <c r="B190" s="179"/>
      <c r="C190" s="169"/>
      <c r="D190" s="80"/>
      <c r="E190" s="180"/>
      <c r="F190" s="169"/>
      <c r="G190" s="35"/>
      <c r="H190" s="169"/>
      <c r="I190" s="35"/>
      <c r="J190" s="35"/>
      <c r="K190" s="173"/>
      <c r="L190" s="169"/>
      <c r="M190" s="65"/>
      <c r="N190" s="66" t="s">
        <v>218</v>
      </c>
      <c r="O190" s="35"/>
      <c r="P190" s="35" t="str">
        <f t="shared" si="31"/>
        <v/>
      </c>
      <c r="Q190" s="169"/>
      <c r="R190" s="35"/>
      <c r="S190" s="169"/>
      <c r="T190" s="35"/>
      <c r="U190" s="35"/>
      <c r="V190" s="173"/>
      <c r="W190" s="97"/>
      <c r="X190" s="143"/>
      <c r="Y190" s="143"/>
      <c r="Z190" s="143"/>
      <c r="AA190" s="180"/>
    </row>
    <row r="191" spans="1:27" ht="120" customHeight="1" x14ac:dyDescent="0.25">
      <c r="A191" s="166">
        <v>35</v>
      </c>
      <c r="B191" s="177" t="s">
        <v>1122</v>
      </c>
      <c r="C191" s="167" t="s">
        <v>333</v>
      </c>
      <c r="D191" s="80" t="s">
        <v>717</v>
      </c>
      <c r="E191" s="177" t="s">
        <v>743</v>
      </c>
      <c r="F191" s="167" t="s">
        <v>208</v>
      </c>
      <c r="G191" s="35">
        <f>IF(F191="1 - Rara vez",1,IF(F191="2 - Improbable",2,IF(F191="3 - Posible",3,IF(F191="4 - Probable",4,IF(F191="5 - Casi seguro",5,IF(F191="1 - Baja",6,IF(F191="2 - Media",7,IF(F191="3 - Alta",8,IF(F191="Seleccione",0)))))))))</f>
        <v>1</v>
      </c>
      <c r="H191" s="167" t="s">
        <v>221</v>
      </c>
      <c r="I191" s="35">
        <f>IF(H191="1 -Insignificante",1,IF(H191="2 -Menor",2,IF(H191="3 -Moderado",3,IF(H191="5 -Moderado",6,IF(H191="4 -Mayor",4,IF(H191="10 -Mayor",7,IF(H191="5 -Catastrófico",5,IF(H191="20 -Catastrófico",8,IF(H191="1 - Mínimo/Leve",9,IF(H191="2 - Importante",10,IF(H191="3 - Fuerte",11,IF(H191="Seleccione",0))))))))))))</f>
        <v>6</v>
      </c>
      <c r="J191" s="35">
        <f>IF(AND(G191=1,I191=1),1,IF(AND(G191=1,I191=2),2,IF(AND(G191=1,I191=3),3,IF(AND(G191=1,I191=4),4,IF(AND(G191=1,I191=5),5,IF(AND(G191=2,I191=1),6,IF(AND(G191=2,I191=2),7,IF(AND(G191=2,I191=3),8,IF(AND(G191=2,I191=4),9,IF(AND(G191=2,I191=5),10,IF(AND(G191=3,I191=1),11,IF(AND(G191=3,I191=2),12,IF(AND(G191=3,I191=3),13,IF(AND(G191=3,I191=4),14,IF(AND(G191=3,I191=5),15,IF(AND(G191=4,I191=1),16,IF(AND(G191=4,I191=2),17,IF(AND(G191=4,I191=3),18,IF(AND(G191=4,I191=4),19,IF(AND(G191=4,I191=5),20,IF(AND(G191=5,I191=1),21,IF(AND(G191=5,I191=2),22,IF(AND(G191=5,I191=3),23,IF(AND(G191=5,I191=4),24,IF(AND(G191=5,I191=5),25,IF(AND(G191=1,I191=6),26,IF(AND(G191=1,I191=7),27,IF(AND(G191=1,I191=8),28,IF(AND(G191=2,I191=6),29,IF(AND(G191=2,I191=7),30,IF(AND(G191=2,I191=8),31,IF(AND(G191=3,I191=6),32,IF(AND(G191=3,I191=7),33,IF(AND(G191=3,I191=8),34,IF(AND(G191=4,I191=6),35,IF(AND(G191=4,I191=7),36,IF(AND(G191=4,I191=8),37,IF(AND(G191=5,I191=6),38,IF(AND(G191=5,I191=7),39,IF(AND(G191=5,I191=8),40,IF(AND(G191=6,I191=9),41,IF(AND(G191=6,I191=10),42,IF(AND(G191=6,I191=11),43,IF(AND(G191=7,I191=9),44,IF(AND(G191=7,I191=10),45,IF(AND(G191=7,I191=11),46,IF(AND(G191=8,I191=9),47,IF(AND(G191=8,I191=10),48,IF(AND(G191=8,I191=11),49,"Seleccione")))))))))))))))))))))))))))))))))))))))))))))))))</f>
        <v>26</v>
      </c>
      <c r="K191" s="173" t="str">
        <f>IF(J191=1,'Etapa 2 - Análisis'!$Y$4,IF(J191=2,'Etapa 2 - Análisis'!$Z$4,IF(J191=6,'Etapa 2 - Análisis'!$AD$4,IF(J191=7,'Etapa 2 - Análisis'!$AE$4,IF(J191=11,'Etapa 2 - Análisis'!$AI$4,IF(J191=3,'Etapa 2 - Análisis'!$AA$4,IF(J191=8,'Etapa 2 - Análisis'!$AF$4,IF(J191=12,'Etapa 2 - Análisis'!$AJ$4,IF(J191=16,'Etapa 2 - Análisis'!$AN$4,IF(J191=4,'Etapa 2 - Análisis'!$AB$4,IF(J191=5,'Etapa 2 - Análisis'!$AC$4,IF(J191=9,'Etapa 2 - Análisis'!$AG$4,IF(J191=13,'Etapa 2 - Análisis'!$AK$4,IF(J191=17,'Etapa 2 - Análisis'!$AO$4,IF(J191=18,'Etapa 2 - Análisis'!$AP$4,IF(J191=21,'Etapa 2 - Análisis'!$AS$4,IF(J191=22,'Etapa 2 - Análisis'!$AT$4,IF(J191=10,'Etapa 2 - Análisis'!$AH$4,IF(J191=14,'Etapa 2 - Análisis'!$AL$4,IF(J191=15,'Etapa 2 - Análisis'!$AM$4,IF(J191=19,'Etapa 2 - Análisis'!$AQ$4,IF(J191=20,'Etapa 2 - Análisis'!$AR$4,IF(J191=23,'Etapa 2 - Análisis'!$AU$4,IF(J191=24,'Etapa 2 - Análisis'!$AV$4,IF(J191=25,'Etapa 2 - Análisis'!$AW$4,IF(J191=26,'Etapa 2 - Análisis'!$Y$13,IF(J191=27,'Etapa 2 - Análisis'!$Z$13,IF(J191=28,'Etapa 2 - Análisis'!$AA$13,IF(J191=29,'Etapa 2 - Análisis'!$AB$13,IF(J191=30,'Etapa 2 - Análisis'!$AC$13,IF(J191=31,'Etapa 2 - Análisis'!$AD$13,IF(J191=32,'Etapa 2 - Análisis'!$AE$13,IF(J191=33,'Etapa 2 - Análisis'!$AF$13,IF(J191=34,'Etapa 2 - Análisis'!$AG$13,IF(J191=35,'Etapa 2 - Análisis'!$AH$13,IF(J191=36,'Etapa 2 - Análisis'!$AI$13,IF(J191=37,'Etapa 2 - Análisis'!$AJ$13,IF(J191=38,'Etapa 2 - Análisis'!$AK$13,IF(J191=39,'Etapa 2 - Análisis'!$AL$13,IF(J191=40,'Etapa 2 - Análisis'!$AM$13,IF(J191=41,'Etapa 2 - Análisis'!$Y$8,IF(J191=42,'Etapa 2 - Análisis'!$Z$8,IF(J191=43,'Etapa 2 - Análisis'!$AA$8,IF(J191=44,'Etapa 2 - Análisis'!$AB$8,IF(J191=45,'Etapa 2 - Análisis'!$AC$8,IF(J191=46,'Etapa 2 - Análisis'!$AD$8,IF(J191=47,'Etapa 2 - Análisis'!$AE$8,IF(J191=48,'Etapa 2 - Análisis'!$AF$8,IF(J191=49,'Etapa 2 - Análisis'!$AG$8,"Sin Zona")))))))))))))))))))))))))))))))))))))))))))))))))</f>
        <v>ZONA DE RIESGO BAJA</v>
      </c>
      <c r="L191" s="167" t="s">
        <v>321</v>
      </c>
      <c r="M191" s="65" t="s">
        <v>744</v>
      </c>
      <c r="N191" s="66" t="s">
        <v>225</v>
      </c>
      <c r="O191" s="35" t="s">
        <v>395</v>
      </c>
      <c r="P191" s="35" t="str">
        <f>IF($C$33="Oportunidad","NO APLICA","")</f>
        <v/>
      </c>
      <c r="Q191" s="167" t="s">
        <v>208</v>
      </c>
      <c r="R191" s="35">
        <f>IF(Q191="1 - Rara vez",1,IF(Q191="2 - Improbable",2,IF(Q191="3 - Posible",3,IF(Q191="4 - Probable",4,IF(Q191="5 - Casi seguro",5,IF(Q191="1 - Baja",6,IF(Q191="2 - Media",7,IF(Q191="3 - Alta",8,IF(Q191="NO APLICA","",IF(Q191="Seleccione",0))))))))))</f>
        <v>1</v>
      </c>
      <c r="S191" s="167" t="s">
        <v>221</v>
      </c>
      <c r="T191" s="35">
        <f>IF(S191="1 -Insignificante",1,IF(S191="2 -Menor",2,IF(S191="3 -Moderado",3,IF(S191="4 -Mayor",4,IF(S191="10 -Mayor",7,IF(S191="5 -Catastrófico",5,IF(S191="5 -Moderado",6,IF(S191="20 -Catastrófico",8,IF(S191="1 - Mínimo/Leve",9,IF(S191="2 - Importante",10,IF(S191="3 - Fuerte",11,IF(S191="NO APLICA","",IF(S191="Seleccione",0)))))))))))))</f>
        <v>6</v>
      </c>
      <c r="U191" s="35">
        <f>IF(AND(R191=1,T191=1),1,IF(AND(R191=1,T191=2),2,IF(AND(R191=1,T191=3),3,IF(AND(R191=1,T191=4),4,IF(AND(R191=1,T191=5),5,IF(AND(R191=2,T191=1),6,IF(AND(R191=2,T191=2),7,IF(AND(R191=2,T191=3),8,IF(AND(R191=2,T191=4),9,IF(AND(R191=2,T191=5),10,IF(AND(R191=3,T191=1),11,IF(AND(R191=3,T191=2),12,IF(AND(R191=3,T191=3),13,IF(AND(R191=3,T191=4),14,IF(AND(R191=3,T191=5),15,IF(AND(R191=4,T191=1),16,IF(AND(R191=4,T191=2),17,IF(AND(R191=4,T191=3),18,IF(AND(R191=4,T191=4),19,IF(AND(R191=4,T191=5),20,IF(AND(R191=5,T191=1),21,IF(AND(R191=5,T191=2),22,IF(AND(R191=5,T191=3),23,IF(AND(R191=5,T191=4),24,IF(AND(R191=5,T191=5),25,IF(AND(R191=1,T191=6),26,IF(AND(R191=1,T191=7),27,IF(AND(R191=1,T191=8),28,IF(AND(R191=2,T191=6),29,IF(AND(R191=2,T191=7),30,IF(AND(R191=2,T191=8),31,IF(AND(R191=3,T191=6),32,IF(AND(R191=3,T191=7),33,IF(AND(R191=3,T191=8),34,IF(AND(R191=4,T191=6),35,IF(AND(R191=4,T191=7),36,IF(AND(R191=4,T191=8),37,IF(AND(R191=5,T191=6),38,IF(AND(R191=5,T191=7),39,IF(AND(R191=5,T191=8),40,IF(AND(R191=6,T191=9),41,IF(AND(R191=6,T191=10),42,IF(AND(R191=6,T191=11),43,IF(AND(R191=7,T191=9),44,IF(AND(R191=7,T191=10),45,IF(AND(R191=7,T191=11),46,IF(AND(R191=8,T191=9),47,IF(AND(R191=8,T191=10),48,IF(AND(R191=8,T191=11),49,IF(AND(R191="",T191=""),"","Seleccione"))))))))))))))))))))))))))))))))))))))))))))))))))</f>
        <v>26</v>
      </c>
      <c r="V191" s="173" t="str">
        <f>IF(U191=1,'Etapa 2 - Análisis'!$Y$4,IF(U191=2,'Etapa 2 - Análisis'!$Z$4,IF(U191=6,'Etapa 2 - Análisis'!$AD$4,IF(U191=7,'Etapa 2 - Análisis'!$AE$4,IF(U191=11,'Etapa 2 - Análisis'!$AI$4,IF(U191=3,'Etapa 2 - Análisis'!$AA$4,IF(U191=8,'Etapa 2 - Análisis'!$AF$4,IF(U191=12,'Etapa 2 - Análisis'!$AJ$4,IF(U191=16,'Etapa 2 - Análisis'!$AN$4,IF(U191=4,'Etapa 2 - Análisis'!$AB$4,IF(U191=5,'Etapa 2 - Análisis'!$AC$4,IF(U191=9,'Etapa 2 - Análisis'!$AF$4,IF(U191=13,'Etapa 2 - Análisis'!$AK$4,IF(U191=17,'Etapa 2 - Análisis'!$AO$4,IF(U191=18,'Etapa 2 - Análisis'!$AP$4,IF(U191=21,'Etapa 2 - Análisis'!$AS$4,IF(U191=22,'Etapa 2 - Análisis'!$AT$4,IF(U191=10,'Etapa 2 - Análisis'!$AH$4,IF(U191=14,'Etapa 2 - Análisis'!$AL$4,IF(U191=15,'Etapa 2 - Análisis'!$AM$4,IF(U191=19,'Etapa 2 - Análisis'!$AQ$4,IF(U191=20,'Etapa 2 - Análisis'!$AR$4,IF(U191=23,'Etapa 2 - Análisis'!$AU$4,IF(U191=24,'Etapa 2 - Análisis'!$AV$4,IF(U191=25,'Etapa 2 - Análisis'!$AW$4,IF(U191=26,'Etapa 2 - Análisis'!$Y$13,IF(U191=27,'Etapa 2 - Análisis'!$Z$13,IF(U191=28,'Etapa 2 - Análisis'!$AA$13,IF(U191=29,'Etapa 2 - Análisis'!$AB$13,IF(U191=30,'Etapa 2 - Análisis'!$AC$13,IF(U191=31,'Etapa 2 - Análisis'!$AD$13,IF(U191=32,'Etapa 2 - Análisis'!$AE$13,IF(U191=33,'Etapa 2 - Análisis'!$AF$13,IF(U191=34,'Etapa 2 - Análisis'!$AG$13,IF(U191=35,'Etapa 2 - Análisis'!$AH$13,IF(U191=36,'Etapa 2 - Análisis'!$AI$13,IF(U191=37,'Etapa 2 - Análisis'!$AJ$13,IF(U191=38,'Etapa 2 - Análisis'!$AK$13,IF(U191=39,'Etapa 2 - Análisis'!$AL$13,IF(U191=40,'Etapa 2 - Análisis'!$AM$13,IF(U191=41,'Etapa 2 - Análisis'!$Y$8,IF(U191=42,'Etapa 2 - Análisis'!$Z$8,IF(U191=43,'Etapa 2 - Análisis'!$AA$8,IF(U191=44,'Etapa 2 - Análisis'!$AB$8,IF(U191=45,'Etapa 2 - Análisis'!$AC$8,IF(U191=46,'Etapa 2 - Análisis'!$AD$8,IF(U191=47,'Etapa 2 - Análisis'!$AE$8,IF(U191=48,'Etapa 2 - Análisis'!$AF$8,IF(U191=49,'Etapa 2 - Análisis'!$AG$8,IF(U191="","NO APLICA","Sin Zona"))))))))))))))))))))))))))))))))))))))))))))))))))</f>
        <v>ZONA DE RIESGO BAJA</v>
      </c>
      <c r="W191" s="65" t="s">
        <v>745</v>
      </c>
      <c r="X191" s="80" t="s">
        <v>563</v>
      </c>
      <c r="Y191" s="80" t="s">
        <v>564</v>
      </c>
      <c r="Z191" s="80" t="s">
        <v>746</v>
      </c>
      <c r="AA191" s="177" t="s">
        <v>749</v>
      </c>
    </row>
    <row r="192" spans="1:27" ht="94.5" customHeight="1" x14ac:dyDescent="0.25">
      <c r="A192" s="166"/>
      <c r="B192" s="178"/>
      <c r="C192" s="168"/>
      <c r="D192" s="65" t="s">
        <v>1123</v>
      </c>
      <c r="E192" s="178"/>
      <c r="F192" s="168"/>
      <c r="G192" s="35"/>
      <c r="H192" s="168"/>
      <c r="I192" s="35"/>
      <c r="J192" s="35"/>
      <c r="K192" s="173"/>
      <c r="L192" s="168"/>
      <c r="M192" s="65" t="s">
        <v>729</v>
      </c>
      <c r="N192" s="66" t="s">
        <v>225</v>
      </c>
      <c r="O192" s="35" t="s">
        <v>395</v>
      </c>
      <c r="P192" s="35" t="str">
        <f t="shared" ref="O192:P195" si="32">IF($C$33="Oportunidad","NO APLICA","")</f>
        <v/>
      </c>
      <c r="Q192" s="168"/>
      <c r="R192" s="35"/>
      <c r="S192" s="168"/>
      <c r="T192" s="35"/>
      <c r="U192" s="35"/>
      <c r="V192" s="173"/>
      <c r="W192" s="65" t="s">
        <v>747</v>
      </c>
      <c r="X192" s="80" t="s">
        <v>563</v>
      </c>
      <c r="Y192" s="80" t="s">
        <v>564</v>
      </c>
      <c r="Z192" s="80" t="s">
        <v>748</v>
      </c>
      <c r="AA192" s="178"/>
    </row>
    <row r="193" spans="1:27" x14ac:dyDescent="0.25">
      <c r="A193" s="166"/>
      <c r="B193" s="178"/>
      <c r="C193" s="168"/>
      <c r="D193" s="80"/>
      <c r="E193" s="178"/>
      <c r="F193" s="168"/>
      <c r="G193" s="35"/>
      <c r="H193" s="168"/>
      <c r="I193" s="35"/>
      <c r="J193" s="35"/>
      <c r="K193" s="173"/>
      <c r="L193" s="168"/>
      <c r="M193" s="65"/>
      <c r="N193" s="66" t="s">
        <v>218</v>
      </c>
      <c r="O193" s="35" t="str">
        <f t="shared" si="32"/>
        <v/>
      </c>
      <c r="P193" s="35" t="str">
        <f t="shared" si="32"/>
        <v/>
      </c>
      <c r="Q193" s="168"/>
      <c r="R193" s="35"/>
      <c r="S193" s="168"/>
      <c r="T193" s="35"/>
      <c r="U193" s="35"/>
      <c r="V193" s="173"/>
      <c r="W193" s="80"/>
      <c r="X193" s="80"/>
      <c r="Y193" s="80"/>
      <c r="Z193" s="80"/>
      <c r="AA193" s="178"/>
    </row>
    <row r="194" spans="1:27" x14ac:dyDescent="0.25">
      <c r="A194" s="166"/>
      <c r="B194" s="178"/>
      <c r="C194" s="168"/>
      <c r="D194" s="80"/>
      <c r="E194" s="178"/>
      <c r="F194" s="168"/>
      <c r="G194" s="35"/>
      <c r="H194" s="168"/>
      <c r="I194" s="35"/>
      <c r="J194" s="35"/>
      <c r="K194" s="173"/>
      <c r="L194" s="168"/>
      <c r="M194" s="65"/>
      <c r="N194" s="66" t="s">
        <v>218</v>
      </c>
      <c r="O194" s="35" t="str">
        <f t="shared" si="32"/>
        <v/>
      </c>
      <c r="P194" s="35" t="str">
        <f t="shared" si="32"/>
        <v/>
      </c>
      <c r="Q194" s="168"/>
      <c r="R194" s="35"/>
      <c r="S194" s="168"/>
      <c r="T194" s="35"/>
      <c r="U194" s="35"/>
      <c r="V194" s="173"/>
      <c r="W194" s="80"/>
      <c r="X194" s="80"/>
      <c r="Y194" s="80"/>
      <c r="Z194" s="80"/>
      <c r="AA194" s="178"/>
    </row>
    <row r="195" spans="1:27" x14ac:dyDescent="0.25">
      <c r="A195" s="166"/>
      <c r="B195" s="179"/>
      <c r="C195" s="169"/>
      <c r="D195" s="80"/>
      <c r="E195" s="179"/>
      <c r="F195" s="169"/>
      <c r="G195" s="35"/>
      <c r="H195" s="169"/>
      <c r="I195" s="35"/>
      <c r="J195" s="35"/>
      <c r="K195" s="173"/>
      <c r="L195" s="169"/>
      <c r="M195" s="65"/>
      <c r="N195" s="66" t="s">
        <v>218</v>
      </c>
      <c r="O195" s="35" t="str">
        <f t="shared" si="32"/>
        <v/>
      </c>
      <c r="P195" s="35" t="str">
        <f t="shared" si="32"/>
        <v/>
      </c>
      <c r="Q195" s="169"/>
      <c r="R195" s="35"/>
      <c r="S195" s="169"/>
      <c r="T195" s="35"/>
      <c r="U195" s="35"/>
      <c r="V195" s="173"/>
      <c r="W195" s="80"/>
      <c r="X195" s="80"/>
      <c r="Y195" s="80"/>
      <c r="Z195" s="80"/>
      <c r="AA195" s="179"/>
    </row>
    <row r="196" spans="1:27" ht="42.75" customHeight="1" x14ac:dyDescent="0.25">
      <c r="A196" s="166">
        <v>36</v>
      </c>
      <c r="B196" s="177" t="s">
        <v>1058</v>
      </c>
      <c r="C196" s="167" t="s">
        <v>333</v>
      </c>
      <c r="D196" s="80" t="s">
        <v>751</v>
      </c>
      <c r="E196" s="180" t="s">
        <v>753</v>
      </c>
      <c r="F196" s="167" t="s">
        <v>208</v>
      </c>
      <c r="G196" s="35">
        <f>IF(F196="1 - Rara vez",1,IF(F196="2 - Improbable",2,IF(F196="3 - Posible",3,IF(F196="4 - Probable",4,IF(F196="5 - Casi seguro",5,IF(F196="1 - Baja",6,IF(F196="2 - Media",7,IF(F196="3 - Alta",8,IF(F196="Seleccione",0)))))))))</f>
        <v>1</v>
      </c>
      <c r="H196" s="167" t="s">
        <v>221</v>
      </c>
      <c r="I196" s="35">
        <f>IF(H196="1 -Insignificante",1,IF(H196="2 -Menor",2,IF(H196="3 -Moderado",3,IF(H196="5 -Moderado",6,IF(H196="4 -Mayor",4,IF(H196="10 -Mayor",7,IF(H196="5 -Catastrófico",5,IF(H196="20 -Catastrófico",8,IF(H196="1 - Mínimo/Leve",9,IF(H196="2 - Importante",10,IF(H196="3 - Fuerte",11,IF(H196="Seleccione",0))))))))))))</f>
        <v>6</v>
      </c>
      <c r="J196" s="35">
        <f>IF(AND(G196=1,I196=1),1,IF(AND(G196=1,I196=2),2,IF(AND(G196=1,I196=3),3,IF(AND(G196=1,I196=4),4,IF(AND(G196=1,I196=5),5,IF(AND(G196=2,I196=1),6,IF(AND(G196=2,I196=2),7,IF(AND(G196=2,I196=3),8,IF(AND(G196=2,I196=4),9,IF(AND(G196=2,I196=5),10,IF(AND(G196=3,I196=1),11,IF(AND(G196=3,I196=2),12,IF(AND(G196=3,I196=3),13,IF(AND(G196=3,I196=4),14,IF(AND(G196=3,I196=5),15,IF(AND(G196=4,I196=1),16,IF(AND(G196=4,I196=2),17,IF(AND(G196=4,I196=3),18,IF(AND(G196=4,I196=4),19,IF(AND(G196=4,I196=5),20,IF(AND(G196=5,I196=1),21,IF(AND(G196=5,I196=2),22,IF(AND(G196=5,I196=3),23,IF(AND(G196=5,I196=4),24,IF(AND(G196=5,I196=5),25,IF(AND(G196=1,I196=6),26,IF(AND(G196=1,I196=7),27,IF(AND(G196=1,I196=8),28,IF(AND(G196=2,I196=6),29,IF(AND(G196=2,I196=7),30,IF(AND(G196=2,I196=8),31,IF(AND(G196=3,I196=6),32,IF(AND(G196=3,I196=7),33,IF(AND(G196=3,I196=8),34,IF(AND(G196=4,I196=6),35,IF(AND(G196=4,I196=7),36,IF(AND(G196=4,I196=8),37,IF(AND(G196=5,I196=6),38,IF(AND(G196=5,I196=7),39,IF(AND(G196=5,I196=8),40,IF(AND(G196=6,I196=9),41,IF(AND(G196=6,I196=10),42,IF(AND(G196=6,I196=11),43,IF(AND(G196=7,I196=9),44,IF(AND(G196=7,I196=10),45,IF(AND(G196=7,I196=11),46,IF(AND(G196=8,I196=9),47,IF(AND(G196=8,I196=10),48,IF(AND(G196=8,I196=11),49,"Seleccione")))))))))))))))))))))))))))))))))))))))))))))))))</f>
        <v>26</v>
      </c>
      <c r="K196" s="173" t="str">
        <f>IF(J196=1,'Etapa 2 - Análisis'!$Y$4,IF(J196=2,'Etapa 2 - Análisis'!$Z$4,IF(J196=6,'Etapa 2 - Análisis'!$AD$4,IF(J196=7,'Etapa 2 - Análisis'!$AE$4,IF(J196=11,'Etapa 2 - Análisis'!$AI$4,IF(J196=3,'Etapa 2 - Análisis'!$AA$4,IF(J196=8,'Etapa 2 - Análisis'!$AF$4,IF(J196=12,'Etapa 2 - Análisis'!$AJ$4,IF(J196=16,'Etapa 2 - Análisis'!$AN$4,IF(J196=4,'Etapa 2 - Análisis'!$AB$4,IF(J196=5,'Etapa 2 - Análisis'!$AC$4,IF(J196=9,'Etapa 2 - Análisis'!$AG$4,IF(J196=13,'Etapa 2 - Análisis'!$AK$4,IF(J196=17,'Etapa 2 - Análisis'!$AO$4,IF(J196=18,'Etapa 2 - Análisis'!$AP$4,IF(J196=21,'Etapa 2 - Análisis'!$AS$4,IF(J196=22,'Etapa 2 - Análisis'!$AT$4,IF(J196=10,'Etapa 2 - Análisis'!$AH$4,IF(J196=14,'Etapa 2 - Análisis'!$AL$4,IF(J196=15,'Etapa 2 - Análisis'!$AM$4,IF(J196=19,'Etapa 2 - Análisis'!$AQ$4,IF(J196=20,'Etapa 2 - Análisis'!$AR$4,IF(J196=23,'Etapa 2 - Análisis'!$AU$4,IF(J196=24,'Etapa 2 - Análisis'!$AV$4,IF(J196=25,'Etapa 2 - Análisis'!$AW$4,IF(J196=26,'Etapa 2 - Análisis'!$Y$13,IF(J196=27,'Etapa 2 - Análisis'!$Z$13,IF(J196=28,'Etapa 2 - Análisis'!$AA$13,IF(J196=29,'Etapa 2 - Análisis'!$AB$13,IF(J196=30,'Etapa 2 - Análisis'!$AC$13,IF(J196=31,'Etapa 2 - Análisis'!$AD$13,IF(J196=32,'Etapa 2 - Análisis'!$AE$13,IF(J196=33,'Etapa 2 - Análisis'!$AF$13,IF(J196=34,'Etapa 2 - Análisis'!$AG$13,IF(J196=35,'Etapa 2 - Análisis'!$AH$13,IF(J196=36,'Etapa 2 - Análisis'!$AI$13,IF(J196=37,'Etapa 2 - Análisis'!$AJ$13,IF(J196=38,'Etapa 2 - Análisis'!$AK$13,IF(J196=39,'Etapa 2 - Análisis'!$AL$13,IF(J196=40,'Etapa 2 - Análisis'!$AM$13,IF(J196=41,'Etapa 2 - Análisis'!$Y$8,IF(J196=42,'Etapa 2 - Análisis'!$Z$8,IF(J196=43,'Etapa 2 - Análisis'!$AA$8,IF(J196=44,'Etapa 2 - Análisis'!$AB$8,IF(J196=45,'Etapa 2 - Análisis'!$AC$8,IF(J196=46,'Etapa 2 - Análisis'!$AD$8,IF(J196=47,'Etapa 2 - Análisis'!$AE$8,IF(J196=48,'Etapa 2 - Análisis'!$AF$8,IF(J196=49,'Etapa 2 - Análisis'!$AG$8,"Sin Zona")))))))))))))))))))))))))))))))))))))))))))))))))</f>
        <v>ZONA DE RIESGO BAJA</v>
      </c>
      <c r="L196" s="167" t="s">
        <v>320</v>
      </c>
      <c r="M196" s="65" t="s">
        <v>754</v>
      </c>
      <c r="N196" s="66" t="s">
        <v>225</v>
      </c>
      <c r="O196" s="35" t="s">
        <v>395</v>
      </c>
      <c r="P196" s="35" t="str">
        <f>IF($C$33="Oportunidad","NO APLICA","")</f>
        <v/>
      </c>
      <c r="Q196" s="167" t="s">
        <v>208</v>
      </c>
      <c r="R196" s="35">
        <f>IF(Q196="1 - Rara vez",1,IF(Q196="2 - Improbable",2,IF(Q196="3 - Posible",3,IF(Q196="4 - Probable",4,IF(Q196="5 - Casi seguro",5,IF(Q196="1 - Baja",6,IF(Q196="2 - Media",7,IF(Q196="3 - Alta",8,IF(Q196="NO APLICA","",IF(Q196="Seleccione",0))))))))))</f>
        <v>1</v>
      </c>
      <c r="S196" s="167" t="s">
        <v>221</v>
      </c>
      <c r="T196" s="35">
        <f>IF(S196="1 -Insignificante",1,IF(S196="2 -Menor",2,IF(S196="3 -Moderado",3,IF(S196="4 -Mayor",4,IF(S196="10 -Mayor",7,IF(S196="5 -Catastrófico",5,IF(S196="5 -Moderado",6,IF(S196="20 -Catastrófico",8,IF(S196="1 - Mínimo/Leve",9,IF(S196="2 - Importante",10,IF(S196="3 - Fuerte",11,IF(S196="NO APLICA","",IF(S196="Seleccione",0)))))))))))))</f>
        <v>6</v>
      </c>
      <c r="U196" s="35">
        <f>IF(AND(R196=1,T196=1),1,IF(AND(R196=1,T196=2),2,IF(AND(R196=1,T196=3),3,IF(AND(R196=1,T196=4),4,IF(AND(R196=1,T196=5),5,IF(AND(R196=2,T196=1),6,IF(AND(R196=2,T196=2),7,IF(AND(R196=2,T196=3),8,IF(AND(R196=2,T196=4),9,IF(AND(R196=2,T196=5),10,IF(AND(R196=3,T196=1),11,IF(AND(R196=3,T196=2),12,IF(AND(R196=3,T196=3),13,IF(AND(R196=3,T196=4),14,IF(AND(R196=3,T196=5),15,IF(AND(R196=4,T196=1),16,IF(AND(R196=4,T196=2),17,IF(AND(R196=4,T196=3),18,IF(AND(R196=4,T196=4),19,IF(AND(R196=4,T196=5),20,IF(AND(R196=5,T196=1),21,IF(AND(R196=5,T196=2),22,IF(AND(R196=5,T196=3),23,IF(AND(R196=5,T196=4),24,IF(AND(R196=5,T196=5),25,IF(AND(R196=1,T196=6),26,IF(AND(R196=1,T196=7),27,IF(AND(R196=1,T196=8),28,IF(AND(R196=2,T196=6),29,IF(AND(R196=2,T196=7),30,IF(AND(R196=2,T196=8),31,IF(AND(R196=3,T196=6),32,IF(AND(R196=3,T196=7),33,IF(AND(R196=3,T196=8),34,IF(AND(R196=4,T196=6),35,IF(AND(R196=4,T196=7),36,IF(AND(R196=4,T196=8),37,IF(AND(R196=5,T196=6),38,IF(AND(R196=5,T196=7),39,IF(AND(R196=5,T196=8),40,IF(AND(R196=6,T196=9),41,IF(AND(R196=6,T196=10),42,IF(AND(R196=6,T196=11),43,IF(AND(R196=7,T196=9),44,IF(AND(R196=7,T196=10),45,IF(AND(R196=7,T196=11),46,IF(AND(R196=8,T196=9),47,IF(AND(R196=8,T196=10),48,IF(AND(R196=8,T196=11),49,IF(AND(R196="",T196=""),"","Seleccione"))))))))))))))))))))))))))))))))))))))))))))))))))</f>
        <v>26</v>
      </c>
      <c r="V196" s="173" t="str">
        <f>IF(U196=1,'Etapa 2 - Análisis'!$Y$4,IF(U196=2,'Etapa 2 - Análisis'!$Z$4,IF(U196=6,'Etapa 2 - Análisis'!$AD$4,IF(U196=7,'Etapa 2 - Análisis'!$AE$4,IF(U196=11,'Etapa 2 - Análisis'!$AI$4,IF(U196=3,'Etapa 2 - Análisis'!$AA$4,IF(U196=8,'Etapa 2 - Análisis'!$AF$4,IF(U196=12,'Etapa 2 - Análisis'!$AJ$4,IF(U196=16,'Etapa 2 - Análisis'!$AN$4,IF(U196=4,'Etapa 2 - Análisis'!$AB$4,IF(U196=5,'Etapa 2 - Análisis'!$AC$4,IF(U196=9,'Etapa 2 - Análisis'!$AF$4,IF(U196=13,'Etapa 2 - Análisis'!$AK$4,IF(U196=17,'Etapa 2 - Análisis'!$AO$4,IF(U196=18,'Etapa 2 - Análisis'!$AP$4,IF(U196=21,'Etapa 2 - Análisis'!$AS$4,IF(U196=22,'Etapa 2 - Análisis'!$AT$4,IF(U196=10,'Etapa 2 - Análisis'!$AH$4,IF(U196=14,'Etapa 2 - Análisis'!$AL$4,IF(U196=15,'Etapa 2 - Análisis'!$AM$4,IF(U196=19,'Etapa 2 - Análisis'!$AQ$4,IF(U196=20,'Etapa 2 - Análisis'!$AR$4,IF(U196=23,'Etapa 2 - Análisis'!$AU$4,IF(U196=24,'Etapa 2 - Análisis'!$AV$4,IF(U196=25,'Etapa 2 - Análisis'!$AW$4,IF(U196=26,'Etapa 2 - Análisis'!$Y$13,IF(U196=27,'Etapa 2 - Análisis'!$Z$13,IF(U196=28,'Etapa 2 - Análisis'!$AA$13,IF(U196=29,'Etapa 2 - Análisis'!$AB$13,IF(U196=30,'Etapa 2 - Análisis'!$AC$13,IF(U196=31,'Etapa 2 - Análisis'!$AD$13,IF(U196=32,'Etapa 2 - Análisis'!$AE$13,IF(U196=33,'Etapa 2 - Análisis'!$AF$13,IF(U196=34,'Etapa 2 - Análisis'!$AG$13,IF(U196=35,'Etapa 2 - Análisis'!$AH$13,IF(U196=36,'Etapa 2 - Análisis'!$AI$13,IF(U196=37,'Etapa 2 - Análisis'!$AJ$13,IF(U196=38,'Etapa 2 - Análisis'!$AK$13,IF(U196=39,'Etapa 2 - Análisis'!$AL$13,IF(U196=40,'Etapa 2 - Análisis'!$AM$13,IF(U196=41,'Etapa 2 - Análisis'!$Y$8,IF(U196=42,'Etapa 2 - Análisis'!$Z$8,IF(U196=43,'Etapa 2 - Análisis'!$AA$8,IF(U196=44,'Etapa 2 - Análisis'!$AB$8,IF(U196=45,'Etapa 2 - Análisis'!$AC$8,IF(U196=46,'Etapa 2 - Análisis'!$AD$8,IF(U196=47,'Etapa 2 - Análisis'!$AE$8,IF(U196=48,'Etapa 2 - Análisis'!$AF$8,IF(U196=49,'Etapa 2 - Análisis'!$AG$8,IF(U196="","NO APLICA","Sin Zona"))))))))))))))))))))))))))))))))))))))))))))))))))</f>
        <v>ZONA DE RIESGO BAJA</v>
      </c>
      <c r="W196" s="80" t="s">
        <v>756</v>
      </c>
      <c r="X196" s="207" t="s">
        <v>758</v>
      </c>
      <c r="Y196" s="208"/>
      <c r="Z196" s="80" t="s">
        <v>760</v>
      </c>
      <c r="AA196" s="177" t="s">
        <v>762</v>
      </c>
    </row>
    <row r="197" spans="1:27" ht="37.5" customHeight="1" x14ac:dyDescent="0.25">
      <c r="A197" s="166"/>
      <c r="B197" s="178"/>
      <c r="C197" s="168"/>
      <c r="D197" s="80" t="s">
        <v>752</v>
      </c>
      <c r="E197" s="180"/>
      <c r="F197" s="168"/>
      <c r="G197" s="35"/>
      <c r="H197" s="168"/>
      <c r="I197" s="35"/>
      <c r="J197" s="35"/>
      <c r="K197" s="173"/>
      <c r="L197" s="168"/>
      <c r="M197" s="65" t="s">
        <v>755</v>
      </c>
      <c r="N197" s="66" t="s">
        <v>226</v>
      </c>
      <c r="O197" s="35" t="str">
        <f t="shared" ref="O197:P200" si="33">IF($C$33="Oportunidad","NO APLICA","")</f>
        <v/>
      </c>
      <c r="P197" s="35" t="s">
        <v>395</v>
      </c>
      <c r="Q197" s="168"/>
      <c r="R197" s="35"/>
      <c r="S197" s="168"/>
      <c r="T197" s="35"/>
      <c r="U197" s="35"/>
      <c r="V197" s="173"/>
      <c r="W197" s="80" t="s">
        <v>757</v>
      </c>
      <c r="X197" s="207" t="s">
        <v>759</v>
      </c>
      <c r="Y197" s="208"/>
      <c r="Z197" s="80" t="s">
        <v>761</v>
      </c>
      <c r="AA197" s="178"/>
    </row>
    <row r="198" spans="1:27" x14ac:dyDescent="0.25">
      <c r="A198" s="166"/>
      <c r="B198" s="178"/>
      <c r="C198" s="168"/>
      <c r="D198" s="80"/>
      <c r="E198" s="180"/>
      <c r="F198" s="168"/>
      <c r="G198" s="35"/>
      <c r="H198" s="168"/>
      <c r="I198" s="35"/>
      <c r="J198" s="35"/>
      <c r="K198" s="173"/>
      <c r="L198" s="168"/>
      <c r="M198" s="65"/>
      <c r="N198" s="66" t="s">
        <v>218</v>
      </c>
      <c r="O198" s="35" t="str">
        <f t="shared" si="33"/>
        <v/>
      </c>
      <c r="P198" s="35" t="str">
        <f t="shared" si="33"/>
        <v/>
      </c>
      <c r="Q198" s="168"/>
      <c r="R198" s="35"/>
      <c r="S198" s="168"/>
      <c r="T198" s="35"/>
      <c r="U198" s="35"/>
      <c r="V198" s="173"/>
      <c r="W198" s="97"/>
      <c r="X198" s="156"/>
      <c r="Y198" s="156"/>
      <c r="Z198" s="97"/>
      <c r="AA198" s="178"/>
    </row>
    <row r="199" spans="1:27" x14ac:dyDescent="0.25">
      <c r="A199" s="166"/>
      <c r="B199" s="178"/>
      <c r="C199" s="168"/>
      <c r="D199" s="80"/>
      <c r="E199" s="180"/>
      <c r="F199" s="168"/>
      <c r="G199" s="35"/>
      <c r="H199" s="168"/>
      <c r="I199" s="35"/>
      <c r="J199" s="35"/>
      <c r="K199" s="173"/>
      <c r="L199" s="168"/>
      <c r="M199" s="65"/>
      <c r="N199" s="66" t="s">
        <v>218</v>
      </c>
      <c r="O199" s="35" t="str">
        <f t="shared" si="33"/>
        <v/>
      </c>
      <c r="P199" s="35" t="str">
        <f t="shared" si="33"/>
        <v/>
      </c>
      <c r="Q199" s="168"/>
      <c r="R199" s="35"/>
      <c r="S199" s="168"/>
      <c r="T199" s="35"/>
      <c r="U199" s="35"/>
      <c r="V199" s="173"/>
      <c r="W199" s="80"/>
      <c r="X199" s="82"/>
      <c r="Y199" s="82"/>
      <c r="Z199" s="80"/>
      <c r="AA199" s="178"/>
    </row>
    <row r="200" spans="1:27" x14ac:dyDescent="0.25">
      <c r="A200" s="166"/>
      <c r="B200" s="179"/>
      <c r="C200" s="169"/>
      <c r="D200" s="80"/>
      <c r="E200" s="180"/>
      <c r="F200" s="169"/>
      <c r="G200" s="35"/>
      <c r="H200" s="169"/>
      <c r="I200" s="35"/>
      <c r="J200" s="35"/>
      <c r="K200" s="173"/>
      <c r="L200" s="169"/>
      <c r="M200" s="65"/>
      <c r="N200" s="66" t="s">
        <v>218</v>
      </c>
      <c r="O200" s="35" t="str">
        <f t="shared" si="33"/>
        <v/>
      </c>
      <c r="P200" s="35" t="str">
        <f t="shared" si="33"/>
        <v/>
      </c>
      <c r="Q200" s="169"/>
      <c r="R200" s="35"/>
      <c r="S200" s="169"/>
      <c r="T200" s="35"/>
      <c r="U200" s="35"/>
      <c r="V200" s="173"/>
      <c r="W200" s="97"/>
      <c r="X200" s="156"/>
      <c r="Y200" s="156"/>
      <c r="Z200" s="97"/>
      <c r="AA200" s="179"/>
    </row>
    <row r="201" spans="1:27" ht="87" customHeight="1" x14ac:dyDescent="0.25">
      <c r="A201" s="166">
        <v>37</v>
      </c>
      <c r="B201" s="177" t="s">
        <v>1152</v>
      </c>
      <c r="C201" s="167" t="s">
        <v>333</v>
      </c>
      <c r="D201" s="80" t="s">
        <v>1153</v>
      </c>
      <c r="E201" s="180" t="s">
        <v>1155</v>
      </c>
      <c r="F201" s="167" t="s">
        <v>208</v>
      </c>
      <c r="G201" s="35">
        <f>IF(F201="1 - Rara vez",1,IF(F201="2 - Improbable",2,IF(F201="3 - Posible",3,IF(F201="4 - Probable",4,IF(F201="5 - Casi seguro",5,IF(F201="1 - Baja",6,IF(F201="2 - Media",7,IF(F201="3 - Alta",8,IF(F201="Seleccione",0)))))))))</f>
        <v>1</v>
      </c>
      <c r="H201" s="167" t="s">
        <v>222</v>
      </c>
      <c r="I201" s="35">
        <f>IF(H201="1 -Insignificante",1,IF(H201="2 -Menor",2,IF(H201="3 -Moderado",3,IF(H201="5 -Moderado",6,IF(H201="4 -Mayor",4,IF(H201="10 -Mayor",7,IF(H201="5 -Catastrófico",5,IF(H201="20 -Catastrófico",8,IF(H201="1 - Mínimo/Leve",9,IF(H201="2 - Importante",10,IF(H201="3 - Fuerte",11,IF(H201="Seleccione",0))))))))))))</f>
        <v>7</v>
      </c>
      <c r="J201" s="35">
        <f>IF(AND(G201=1,I201=1),1,IF(AND(G201=1,I201=2),2,IF(AND(G201=1,I201=3),3,IF(AND(G201=1,I201=4),4,IF(AND(G201=1,I201=5),5,IF(AND(G201=2,I201=1),6,IF(AND(G201=2,I201=2),7,IF(AND(G201=2,I201=3),8,IF(AND(G201=2,I201=4),9,IF(AND(G201=2,I201=5),10,IF(AND(G201=3,I201=1),11,IF(AND(G201=3,I201=2),12,IF(AND(G201=3,I201=3),13,IF(AND(G201=3,I201=4),14,IF(AND(G201=3,I201=5),15,IF(AND(G201=4,I201=1),16,IF(AND(G201=4,I201=2),17,IF(AND(G201=4,I201=3),18,IF(AND(G201=4,I201=4),19,IF(AND(G201=4,I201=5),20,IF(AND(G201=5,I201=1),21,IF(AND(G201=5,I201=2),22,IF(AND(G201=5,I201=3),23,IF(AND(G201=5,I201=4),24,IF(AND(G201=5,I201=5),25,IF(AND(G201=1,I201=6),26,IF(AND(G201=1,I201=7),27,IF(AND(G201=1,I201=8),28,IF(AND(G201=2,I201=6),29,IF(AND(G201=2,I201=7),30,IF(AND(G201=2,I201=8),31,IF(AND(G201=3,I201=6),32,IF(AND(G201=3,I201=7),33,IF(AND(G201=3,I201=8),34,IF(AND(G201=4,I201=6),35,IF(AND(G201=4,I201=7),36,IF(AND(G201=4,I201=8),37,IF(AND(G201=5,I201=6),38,IF(AND(G201=5,I201=7),39,IF(AND(G201=5,I201=8),40,IF(AND(G201=6,I201=9),41,IF(AND(G201=6,I201=10),42,IF(AND(G201=6,I201=11),43,IF(AND(G201=7,I201=9),44,IF(AND(G201=7,I201=10),45,IF(AND(G201=7,I201=11),46,IF(AND(G201=8,I201=9),47,IF(AND(G201=8,I201=10),48,IF(AND(G201=8,I201=11),49,"Seleccione")))))))))))))))))))))))))))))))))))))))))))))))))</f>
        <v>27</v>
      </c>
      <c r="K201" s="173" t="str">
        <f>IF(J201=1,'Etapa 2 - Análisis'!$Y$4,IF(J201=2,'Etapa 2 - Análisis'!$Z$4,IF(J201=6,'Etapa 2 - Análisis'!$AD$4,IF(J201=7,'Etapa 2 - Análisis'!$AE$4,IF(J201=11,'Etapa 2 - Análisis'!$AI$4,IF(J201=3,'Etapa 2 - Análisis'!$AA$4,IF(J201=8,'Etapa 2 - Análisis'!$AF$4,IF(J201=12,'Etapa 2 - Análisis'!$AJ$4,IF(J201=16,'Etapa 2 - Análisis'!$AN$4,IF(J201=4,'Etapa 2 - Análisis'!$AB$4,IF(J201=5,'Etapa 2 - Análisis'!$AC$4,IF(J201=9,'Etapa 2 - Análisis'!$AG$4,IF(J201=13,'Etapa 2 - Análisis'!$AK$4,IF(J201=17,'Etapa 2 - Análisis'!$AO$4,IF(J201=18,'Etapa 2 - Análisis'!$AP$4,IF(J201=21,'Etapa 2 - Análisis'!$AS$4,IF(J201=22,'Etapa 2 - Análisis'!$AT$4,IF(J201=10,'Etapa 2 - Análisis'!$AH$4,IF(J201=14,'Etapa 2 - Análisis'!$AL$4,IF(J201=15,'Etapa 2 - Análisis'!$AM$4,IF(J201=19,'Etapa 2 - Análisis'!$AQ$4,IF(J201=20,'Etapa 2 - Análisis'!$AR$4,IF(J201=23,'Etapa 2 - Análisis'!$AU$4,IF(J201=24,'Etapa 2 - Análisis'!$AV$4,IF(J201=25,'Etapa 2 - Análisis'!$AW$4,IF(J201=26,'Etapa 2 - Análisis'!$Y$13,IF(J201=27,'Etapa 2 - Análisis'!$Z$13,IF(J201=28,'Etapa 2 - Análisis'!$AA$13,IF(J201=29,'Etapa 2 - Análisis'!$AB$13,IF(J201=30,'Etapa 2 - Análisis'!$AC$13,IF(J201=31,'Etapa 2 - Análisis'!$AD$13,IF(J201=32,'Etapa 2 - Análisis'!$AE$13,IF(J201=33,'Etapa 2 - Análisis'!$AF$13,IF(J201=34,'Etapa 2 - Análisis'!$AG$13,IF(J201=35,'Etapa 2 - Análisis'!$AH$13,IF(J201=36,'Etapa 2 - Análisis'!$AI$13,IF(J201=37,'Etapa 2 - Análisis'!$AJ$13,IF(J201=38,'Etapa 2 - Análisis'!$AK$13,IF(J201=39,'Etapa 2 - Análisis'!$AL$13,IF(J201=40,'Etapa 2 - Análisis'!$AM$13,IF(J201=41,'Etapa 2 - Análisis'!$Y$8,IF(J201=42,'Etapa 2 - Análisis'!$Z$8,IF(J201=43,'Etapa 2 - Análisis'!$AA$8,IF(J201=44,'Etapa 2 - Análisis'!$AB$8,IF(J201=45,'Etapa 2 - Análisis'!$AC$8,IF(J201=46,'Etapa 2 - Análisis'!$AD$8,IF(J201=47,'Etapa 2 - Análisis'!$AE$8,IF(J201=48,'Etapa 2 - Análisis'!$AF$8,IF(J201=49,'Etapa 2 - Análisis'!$AG$8,"Sin Zona")))))))))))))))))))))))))))))))))))))))))))))))))</f>
        <v>ZONA DE RIESGO BAJA</v>
      </c>
      <c r="L201" s="167" t="s">
        <v>321</v>
      </c>
      <c r="M201" s="65" t="s">
        <v>1157</v>
      </c>
      <c r="N201" s="66" t="s">
        <v>225</v>
      </c>
      <c r="O201" s="35" t="s">
        <v>395</v>
      </c>
      <c r="P201" s="35" t="str">
        <f t="shared" ref="P201:P206" si="34">IF($C$33="Oportunidad","NO APLICA","")</f>
        <v/>
      </c>
      <c r="Q201" s="167" t="s">
        <v>208</v>
      </c>
      <c r="R201" s="35">
        <f>IF(Q201="1 - Rara vez",1,IF(Q201="2 - Improbable",2,IF(Q201="3 - Posible",3,IF(Q201="4 - Probable",4,IF(Q201="5 - Casi seguro",5,IF(Q201="1 - Baja",6,IF(Q201="2 - Media",7,IF(Q201="3 - Alta",8,IF(Q201="NO APLICA","",IF(Q201="Seleccione",0))))))))))</f>
        <v>1</v>
      </c>
      <c r="S201" s="167" t="s">
        <v>222</v>
      </c>
      <c r="T201" s="35">
        <f>IF(S201="1 -Insignificante",1,IF(S201="2 -Menor",2,IF(S201="3 -Moderado",3,IF(S201="4 -Mayor",4,IF(S201="10 -Mayor",7,IF(S201="5 -Catastrófico",5,IF(S201="5 -Moderado",6,IF(S201="20 -Catastrófico",8,IF(S201="1 - Mínimo/Leve",9,IF(S201="2 - Importante",10,IF(S201="3 - Fuerte",11,IF(S201="NO APLICA","",IF(S201="Seleccione",0)))))))))))))</f>
        <v>7</v>
      </c>
      <c r="U201" s="35">
        <f>IF(AND(R201=1,T201=1),1,IF(AND(R201=1,T201=2),2,IF(AND(R201=1,T201=3),3,IF(AND(R201=1,T201=4),4,IF(AND(R201=1,T201=5),5,IF(AND(R201=2,T201=1),6,IF(AND(R201=2,T201=2),7,IF(AND(R201=2,T201=3),8,IF(AND(R201=2,T201=4),9,IF(AND(R201=2,T201=5),10,IF(AND(R201=3,T201=1),11,IF(AND(R201=3,T201=2),12,IF(AND(R201=3,T201=3),13,IF(AND(R201=3,T201=4),14,IF(AND(R201=3,T201=5),15,IF(AND(R201=4,T201=1),16,IF(AND(R201=4,T201=2),17,IF(AND(R201=4,T201=3),18,IF(AND(R201=4,T201=4),19,IF(AND(R201=4,T201=5),20,IF(AND(R201=5,T201=1),21,IF(AND(R201=5,T201=2),22,IF(AND(R201=5,T201=3),23,IF(AND(R201=5,T201=4),24,IF(AND(R201=5,T201=5),25,IF(AND(R201=1,T201=6),26,IF(AND(R201=1,T201=7),27,IF(AND(R201=1,T201=8),28,IF(AND(R201=2,T201=6),29,IF(AND(R201=2,T201=7),30,IF(AND(R201=2,T201=8),31,IF(AND(R201=3,T201=6),32,IF(AND(R201=3,T201=7),33,IF(AND(R201=3,T201=8),34,IF(AND(R201=4,T201=6),35,IF(AND(R201=4,T201=7),36,IF(AND(R201=4,T201=8),37,IF(AND(R201=5,T201=6),38,IF(AND(R201=5,T201=7),39,IF(AND(R201=5,T201=8),40,IF(AND(R201=6,T201=9),41,IF(AND(R201=6,T201=10),42,IF(AND(R201=6,T201=11),43,IF(AND(R201=7,T201=9),44,IF(AND(R201=7,T201=10),45,IF(AND(R201=7,T201=11),46,IF(AND(R201=8,T201=9),47,IF(AND(R201=8,T201=10),48,IF(AND(R201=8,T201=11),49,IF(AND(R201="",T201=""),"","Seleccione"))))))))))))))))))))))))))))))))))))))))))))))))))</f>
        <v>27</v>
      </c>
      <c r="V201" s="173" t="str">
        <f>IF(U201=1,'Etapa 2 - Análisis'!$Y$4,IF(U201=2,'Etapa 2 - Análisis'!$Z$4,IF(U201=6,'Etapa 2 - Análisis'!$AD$4,IF(U201=7,'Etapa 2 - Análisis'!$AE$4,IF(U201=11,'Etapa 2 - Análisis'!$AI$4,IF(U201=3,'Etapa 2 - Análisis'!$AA$4,IF(U201=8,'Etapa 2 - Análisis'!$AF$4,IF(U201=12,'Etapa 2 - Análisis'!$AJ$4,IF(U201=16,'Etapa 2 - Análisis'!$AN$4,IF(U201=4,'Etapa 2 - Análisis'!$AB$4,IF(U201=5,'Etapa 2 - Análisis'!$AC$4,IF(U201=9,'Etapa 2 - Análisis'!$AF$4,IF(U201=13,'Etapa 2 - Análisis'!$AK$4,IF(U201=17,'Etapa 2 - Análisis'!$AO$4,IF(U201=18,'Etapa 2 - Análisis'!$AP$4,IF(U201=21,'Etapa 2 - Análisis'!$AS$4,IF(U201=22,'Etapa 2 - Análisis'!$AT$4,IF(U201=10,'Etapa 2 - Análisis'!$AH$4,IF(U201=14,'Etapa 2 - Análisis'!$AL$4,IF(U201=15,'Etapa 2 - Análisis'!$AM$4,IF(U201=19,'Etapa 2 - Análisis'!$AQ$4,IF(U201=20,'Etapa 2 - Análisis'!$AR$4,IF(U201=23,'Etapa 2 - Análisis'!$AU$4,IF(U201=24,'Etapa 2 - Análisis'!$AV$4,IF(U201=25,'Etapa 2 - Análisis'!$AW$4,IF(U201=26,'Etapa 2 - Análisis'!$Y$13,IF(U201=27,'Etapa 2 - Análisis'!$Z$13,IF(U201=28,'Etapa 2 - Análisis'!$AA$13,IF(U201=29,'Etapa 2 - Análisis'!$AB$13,IF(U201=30,'Etapa 2 - Análisis'!$AC$13,IF(U201=31,'Etapa 2 - Análisis'!$AD$13,IF(U201=32,'Etapa 2 - Análisis'!$AE$13,IF(U201=33,'Etapa 2 - Análisis'!$AF$13,IF(U201=34,'Etapa 2 - Análisis'!$AG$13,IF(U201=35,'Etapa 2 - Análisis'!$AH$13,IF(U201=36,'Etapa 2 - Análisis'!$AI$13,IF(U201=37,'Etapa 2 - Análisis'!$AJ$13,IF(U201=38,'Etapa 2 - Análisis'!$AK$13,IF(U201=39,'Etapa 2 - Análisis'!$AL$13,IF(U201=40,'Etapa 2 - Análisis'!$AM$13,IF(U201=41,'Etapa 2 - Análisis'!$Y$8,IF(U201=42,'Etapa 2 - Análisis'!$Z$8,IF(U201=43,'Etapa 2 - Análisis'!$AA$8,IF(U201=44,'Etapa 2 - Análisis'!$AB$8,IF(U201=45,'Etapa 2 - Análisis'!$AC$8,IF(U201=46,'Etapa 2 - Análisis'!$AD$8,IF(U201=47,'Etapa 2 - Análisis'!$AE$8,IF(U201=48,'Etapa 2 - Análisis'!$AF$8,IF(U201=49,'Etapa 2 - Análisis'!$AG$8,IF(U201="","NO APLICA","Sin Zona"))))))))))))))))))))))))))))))))))))))))))))))))))</f>
        <v>ZONA DE RIESGO BAJA</v>
      </c>
      <c r="W201" s="65" t="s">
        <v>1158</v>
      </c>
      <c r="X201" s="138">
        <v>44936</v>
      </c>
      <c r="Y201" s="138">
        <v>45290</v>
      </c>
      <c r="Z201" s="138" t="s">
        <v>1159</v>
      </c>
      <c r="AA201" s="180" t="s">
        <v>1160</v>
      </c>
    </row>
    <row r="202" spans="1:27" ht="67.5" customHeight="1" x14ac:dyDescent="0.25">
      <c r="A202" s="166"/>
      <c r="B202" s="178"/>
      <c r="C202" s="168"/>
      <c r="D202" s="80" t="s">
        <v>1154</v>
      </c>
      <c r="E202" s="180"/>
      <c r="F202" s="168"/>
      <c r="G202" s="35"/>
      <c r="H202" s="168"/>
      <c r="I202" s="35"/>
      <c r="J202" s="35"/>
      <c r="K202" s="173"/>
      <c r="L202" s="168"/>
      <c r="M202" s="65"/>
      <c r="N202" s="66" t="s">
        <v>218</v>
      </c>
      <c r="O202" s="35"/>
      <c r="P202" s="35" t="str">
        <f t="shared" si="34"/>
        <v/>
      </c>
      <c r="Q202" s="168"/>
      <c r="R202" s="35"/>
      <c r="S202" s="168"/>
      <c r="T202" s="35"/>
      <c r="U202" s="35"/>
      <c r="V202" s="173"/>
      <c r="W202" s="65"/>
      <c r="X202" s="148"/>
      <c r="Y202" s="148"/>
      <c r="Z202" s="80"/>
      <c r="AA202" s="180"/>
    </row>
    <row r="203" spans="1:27" x14ac:dyDescent="0.25">
      <c r="A203" s="166"/>
      <c r="B203" s="178"/>
      <c r="C203" s="168"/>
      <c r="D203" s="80"/>
      <c r="E203" s="180"/>
      <c r="F203" s="168"/>
      <c r="G203" s="35"/>
      <c r="H203" s="168"/>
      <c r="I203" s="35"/>
      <c r="J203" s="35"/>
      <c r="K203" s="173"/>
      <c r="L203" s="168"/>
      <c r="M203" s="65"/>
      <c r="N203" s="66" t="s">
        <v>218</v>
      </c>
      <c r="O203" s="35"/>
      <c r="P203" s="35" t="str">
        <f t="shared" si="34"/>
        <v/>
      </c>
      <c r="Q203" s="168"/>
      <c r="R203" s="35"/>
      <c r="S203" s="168"/>
      <c r="T203" s="35"/>
      <c r="U203" s="35"/>
      <c r="V203" s="173"/>
      <c r="W203" s="65"/>
      <c r="X203" s="148"/>
      <c r="Y203" s="148"/>
      <c r="Z203" s="80"/>
      <c r="AA203" s="180"/>
    </row>
    <row r="204" spans="1:27" x14ac:dyDescent="0.25">
      <c r="A204" s="166"/>
      <c r="B204" s="178"/>
      <c r="C204" s="168"/>
      <c r="D204" s="80"/>
      <c r="E204" s="180"/>
      <c r="F204" s="168"/>
      <c r="G204" s="35"/>
      <c r="H204" s="168"/>
      <c r="I204" s="35"/>
      <c r="J204" s="35"/>
      <c r="K204" s="173"/>
      <c r="L204" s="168"/>
      <c r="M204" s="65"/>
      <c r="N204" s="66" t="s">
        <v>218</v>
      </c>
      <c r="O204" s="35"/>
      <c r="P204" s="35" t="str">
        <f t="shared" si="34"/>
        <v/>
      </c>
      <c r="Q204" s="168"/>
      <c r="R204" s="35"/>
      <c r="S204" s="168"/>
      <c r="T204" s="35"/>
      <c r="U204" s="35"/>
      <c r="V204" s="173"/>
      <c r="W204" s="80"/>
      <c r="X204" s="80"/>
      <c r="Y204" s="80"/>
      <c r="Z204" s="80"/>
      <c r="AA204" s="180"/>
    </row>
    <row r="205" spans="1:27" x14ac:dyDescent="0.25">
      <c r="A205" s="166"/>
      <c r="B205" s="179"/>
      <c r="C205" s="169"/>
      <c r="D205" s="80"/>
      <c r="E205" s="180"/>
      <c r="F205" s="169"/>
      <c r="G205" s="35"/>
      <c r="H205" s="169"/>
      <c r="I205" s="35"/>
      <c r="J205" s="35"/>
      <c r="K205" s="173"/>
      <c r="L205" s="169"/>
      <c r="M205" s="65"/>
      <c r="N205" s="66" t="s">
        <v>218</v>
      </c>
      <c r="O205" s="35"/>
      <c r="P205" s="35" t="str">
        <f t="shared" si="34"/>
        <v/>
      </c>
      <c r="Q205" s="169"/>
      <c r="R205" s="35"/>
      <c r="S205" s="169"/>
      <c r="T205" s="35"/>
      <c r="U205" s="35"/>
      <c r="V205" s="173"/>
      <c r="W205" s="80"/>
      <c r="X205" s="80"/>
      <c r="Y205" s="80"/>
      <c r="Z205" s="80"/>
      <c r="AA205" s="180"/>
    </row>
    <row r="206" spans="1:27" ht="38.25" x14ac:dyDescent="0.25">
      <c r="A206" s="166">
        <v>38</v>
      </c>
      <c r="B206" s="177" t="s">
        <v>1059</v>
      </c>
      <c r="C206" s="167" t="s">
        <v>333</v>
      </c>
      <c r="D206" s="80" t="s">
        <v>771</v>
      </c>
      <c r="E206" s="180" t="s">
        <v>772</v>
      </c>
      <c r="F206" s="167" t="s">
        <v>208</v>
      </c>
      <c r="G206" s="35">
        <f>IF(F206="1 - Rara vez",1,IF(F206="2 - Improbable",2,IF(F206="3 - Posible",3,IF(F206="4 - Probable",4,IF(F206="5 - Casi seguro",5,IF(F206="1 - Baja",6,IF(F206="2 - Media",7,IF(F206="3 - Alta",8,IF(F206="Seleccione",0)))))))))</f>
        <v>1</v>
      </c>
      <c r="H206" s="167" t="s">
        <v>222</v>
      </c>
      <c r="I206" s="35">
        <f>IF(H206="1 -Insignificante",1,IF(H206="2 -Menor",2,IF(H206="3 -Moderado",3,IF(H206="5 -Moderado",6,IF(H206="4 -Mayor",4,IF(H206="10 -Mayor",7,IF(H206="5 -Catastrófico",5,IF(H206="20 -Catastrófico",8,IF(H206="1 - Mínimo/Leve",9,IF(H206="2 - Importante",10,IF(H206="3 - Fuerte",11,IF(H206="Seleccione",0))))))))))))</f>
        <v>7</v>
      </c>
      <c r="J206" s="35">
        <f>IF(AND(G206=1,I206=1),1,IF(AND(G206=1,I206=2),2,IF(AND(G206=1,I206=3),3,IF(AND(G206=1,I206=4),4,IF(AND(G206=1,I206=5),5,IF(AND(G206=2,I206=1),6,IF(AND(G206=2,I206=2),7,IF(AND(G206=2,I206=3),8,IF(AND(G206=2,I206=4),9,IF(AND(G206=2,I206=5),10,IF(AND(G206=3,I206=1),11,IF(AND(G206=3,I206=2),12,IF(AND(G206=3,I206=3),13,IF(AND(G206=3,I206=4),14,IF(AND(G206=3,I206=5),15,IF(AND(G206=4,I206=1),16,IF(AND(G206=4,I206=2),17,IF(AND(G206=4,I206=3),18,IF(AND(G206=4,I206=4),19,IF(AND(G206=4,I206=5),20,IF(AND(G206=5,I206=1),21,IF(AND(G206=5,I206=2),22,IF(AND(G206=5,I206=3),23,IF(AND(G206=5,I206=4),24,IF(AND(G206=5,I206=5),25,IF(AND(G206=1,I206=6),26,IF(AND(G206=1,I206=7),27,IF(AND(G206=1,I206=8),28,IF(AND(G206=2,I206=6),29,IF(AND(G206=2,I206=7),30,IF(AND(G206=2,I206=8),31,IF(AND(G206=3,I206=6),32,IF(AND(G206=3,I206=7),33,IF(AND(G206=3,I206=8),34,IF(AND(G206=4,I206=6),35,IF(AND(G206=4,I206=7),36,IF(AND(G206=4,I206=8),37,IF(AND(G206=5,I206=6),38,IF(AND(G206=5,I206=7),39,IF(AND(G206=5,I206=8),40,IF(AND(G206=6,I206=9),41,IF(AND(G206=6,I206=10),42,IF(AND(G206=6,I206=11),43,IF(AND(G206=7,I206=9),44,IF(AND(G206=7,I206=10),45,IF(AND(G206=7,I206=11),46,IF(AND(G206=8,I206=9),47,IF(AND(G206=8,I206=10),48,IF(AND(G206=8,I206=11),49,"Seleccione")))))))))))))))))))))))))))))))))))))))))))))))))</f>
        <v>27</v>
      </c>
      <c r="K206" s="173" t="str">
        <f>IF(J206=1,'Etapa 2 - Análisis'!$Y$4,IF(J206=2,'Etapa 2 - Análisis'!$Z$4,IF(J206=6,'Etapa 2 - Análisis'!$AD$4,IF(J206=7,'Etapa 2 - Análisis'!$AE$4,IF(J206=11,'Etapa 2 - Análisis'!$AI$4,IF(J206=3,'Etapa 2 - Análisis'!$AA$4,IF(J206=8,'Etapa 2 - Análisis'!$AF$4,IF(J206=12,'Etapa 2 - Análisis'!$AJ$4,IF(J206=16,'Etapa 2 - Análisis'!$AN$4,IF(J206=4,'Etapa 2 - Análisis'!$AB$4,IF(J206=5,'Etapa 2 - Análisis'!$AC$4,IF(J206=9,'Etapa 2 - Análisis'!$AG$4,IF(J206=13,'Etapa 2 - Análisis'!$AK$4,IF(J206=17,'Etapa 2 - Análisis'!$AO$4,IF(J206=18,'Etapa 2 - Análisis'!$AP$4,IF(J206=21,'Etapa 2 - Análisis'!$AS$4,IF(J206=22,'Etapa 2 - Análisis'!$AT$4,IF(J206=10,'Etapa 2 - Análisis'!$AH$4,IF(J206=14,'Etapa 2 - Análisis'!$AL$4,IF(J206=15,'Etapa 2 - Análisis'!$AM$4,IF(J206=19,'Etapa 2 - Análisis'!$AQ$4,IF(J206=20,'Etapa 2 - Análisis'!$AR$4,IF(J206=23,'Etapa 2 - Análisis'!$AU$4,IF(J206=24,'Etapa 2 - Análisis'!$AV$4,IF(J206=25,'Etapa 2 - Análisis'!$AW$4,IF(J206=26,'Etapa 2 - Análisis'!$Y$13,IF(J206=27,'Etapa 2 - Análisis'!$Z$13,IF(J206=28,'Etapa 2 - Análisis'!$AA$13,IF(J206=29,'Etapa 2 - Análisis'!$AB$13,IF(J206=30,'Etapa 2 - Análisis'!$AC$13,IF(J206=31,'Etapa 2 - Análisis'!$AD$13,IF(J206=32,'Etapa 2 - Análisis'!$AE$13,IF(J206=33,'Etapa 2 - Análisis'!$AF$13,IF(J206=34,'Etapa 2 - Análisis'!$AG$13,IF(J206=35,'Etapa 2 - Análisis'!$AH$13,IF(J206=36,'Etapa 2 - Análisis'!$AI$13,IF(J206=37,'Etapa 2 - Análisis'!$AJ$13,IF(J206=38,'Etapa 2 - Análisis'!$AK$13,IF(J206=39,'Etapa 2 - Análisis'!$AL$13,IF(J206=40,'Etapa 2 - Análisis'!$AM$13,IF(J206=41,'Etapa 2 - Análisis'!$Y$8,IF(J206=42,'Etapa 2 - Análisis'!$Z$8,IF(J206=43,'Etapa 2 - Análisis'!$AA$8,IF(J206=44,'Etapa 2 - Análisis'!$AB$8,IF(J206=45,'Etapa 2 - Análisis'!$AC$8,IF(J206=46,'Etapa 2 - Análisis'!$AD$8,IF(J206=47,'Etapa 2 - Análisis'!$AE$8,IF(J206=48,'Etapa 2 - Análisis'!$AF$8,IF(J206=49,'Etapa 2 - Análisis'!$AG$8,"Sin Zona")))))))))))))))))))))))))))))))))))))))))))))))))</f>
        <v>ZONA DE RIESGO BAJA</v>
      </c>
      <c r="L206" s="167" t="s">
        <v>321</v>
      </c>
      <c r="M206" s="80" t="s">
        <v>773</v>
      </c>
      <c r="N206" s="66" t="s">
        <v>225</v>
      </c>
      <c r="O206" s="35" t="s">
        <v>395</v>
      </c>
      <c r="P206" s="35" t="str">
        <f t="shared" si="34"/>
        <v/>
      </c>
      <c r="Q206" s="167" t="s">
        <v>208</v>
      </c>
      <c r="R206" s="35">
        <f>IF(Q206="1 - Rara vez",1,IF(Q206="2 - Improbable",2,IF(Q206="3 - Posible",3,IF(Q206="4 - Probable",4,IF(Q206="5 - Casi seguro",5,IF(Q206="1 - Baja",6,IF(Q206="2 - Media",7,IF(Q206="3 - Alta",8,IF(Q206="NO APLICA","",IF(Q206="Seleccione",0))))))))))</f>
        <v>1</v>
      </c>
      <c r="S206" s="167" t="s">
        <v>222</v>
      </c>
      <c r="T206" s="35">
        <f>IF(S206="1 -Insignificante",1,IF(S206="2 -Menor",2,IF(S206="3 -Moderado",3,IF(S206="4 -Mayor",4,IF(S206="10 -Mayor",7,IF(S206="5 -Catastrófico",5,IF(S206="5 -Moderado",6,IF(S206="20 -Catastrófico",8,IF(S206="1 - Mínimo/Leve",9,IF(S206="2 - Importante",10,IF(S206="3 - Fuerte",11,IF(S206="NO APLICA","",IF(S206="Seleccione",0)))))))))))))</f>
        <v>7</v>
      </c>
      <c r="U206" s="35">
        <f>IF(AND(R206=1,T206=1),1,IF(AND(R206=1,T206=2),2,IF(AND(R206=1,T206=3),3,IF(AND(R206=1,T206=4),4,IF(AND(R206=1,T206=5),5,IF(AND(R206=2,T206=1),6,IF(AND(R206=2,T206=2),7,IF(AND(R206=2,T206=3),8,IF(AND(R206=2,T206=4),9,IF(AND(R206=2,T206=5),10,IF(AND(R206=3,T206=1),11,IF(AND(R206=3,T206=2),12,IF(AND(R206=3,T206=3),13,IF(AND(R206=3,T206=4),14,IF(AND(R206=3,T206=5),15,IF(AND(R206=4,T206=1),16,IF(AND(R206=4,T206=2),17,IF(AND(R206=4,T206=3),18,IF(AND(R206=4,T206=4),19,IF(AND(R206=4,T206=5),20,IF(AND(R206=5,T206=1),21,IF(AND(R206=5,T206=2),22,IF(AND(R206=5,T206=3),23,IF(AND(R206=5,T206=4),24,IF(AND(R206=5,T206=5),25,IF(AND(R206=1,T206=6),26,IF(AND(R206=1,T206=7),27,IF(AND(R206=1,T206=8),28,IF(AND(R206=2,T206=6),29,IF(AND(R206=2,T206=7),30,IF(AND(R206=2,T206=8),31,IF(AND(R206=3,T206=6),32,IF(AND(R206=3,T206=7),33,IF(AND(R206=3,T206=8),34,IF(AND(R206=4,T206=6),35,IF(AND(R206=4,T206=7),36,IF(AND(R206=4,T206=8),37,IF(AND(R206=5,T206=6),38,IF(AND(R206=5,T206=7),39,IF(AND(R206=5,T206=8),40,IF(AND(R206=6,T206=9),41,IF(AND(R206=6,T206=10),42,IF(AND(R206=6,T206=11),43,IF(AND(R206=7,T206=9),44,IF(AND(R206=7,T206=10),45,IF(AND(R206=7,T206=11),46,IF(AND(R206=8,T206=9),47,IF(AND(R206=8,T206=10),48,IF(AND(R206=8,T206=11),49,IF(AND(R206="",T206=""),"","Seleccione"))))))))))))))))))))))))))))))))))))))))))))))))))</f>
        <v>27</v>
      </c>
      <c r="V206" s="173" t="str">
        <f>IF(U206=1,'Etapa 2 - Análisis'!$Y$4,IF(U206=2,'Etapa 2 - Análisis'!$Z$4,IF(U206=6,'Etapa 2 - Análisis'!$AD$4,IF(U206=7,'Etapa 2 - Análisis'!$AE$4,IF(U206=11,'Etapa 2 - Análisis'!$AI$4,IF(U206=3,'Etapa 2 - Análisis'!$AA$4,IF(U206=8,'Etapa 2 - Análisis'!$AF$4,IF(U206=12,'Etapa 2 - Análisis'!$AJ$4,IF(U206=16,'Etapa 2 - Análisis'!$AN$4,IF(U206=4,'Etapa 2 - Análisis'!$AB$4,IF(U206=5,'Etapa 2 - Análisis'!$AC$4,IF(U206=9,'Etapa 2 - Análisis'!$AF$4,IF(U206=13,'Etapa 2 - Análisis'!$AK$4,IF(U206=17,'Etapa 2 - Análisis'!$AO$4,IF(U206=18,'Etapa 2 - Análisis'!$AP$4,IF(U206=21,'Etapa 2 - Análisis'!$AS$4,IF(U206=22,'Etapa 2 - Análisis'!$AT$4,IF(U206=10,'Etapa 2 - Análisis'!$AH$4,IF(U206=14,'Etapa 2 - Análisis'!$AL$4,IF(U206=15,'Etapa 2 - Análisis'!$AM$4,IF(U206=19,'Etapa 2 - Análisis'!$AQ$4,IF(U206=20,'Etapa 2 - Análisis'!$AR$4,IF(U206=23,'Etapa 2 - Análisis'!$AU$4,IF(U206=24,'Etapa 2 - Análisis'!$AV$4,IF(U206=25,'Etapa 2 - Análisis'!$AW$4,IF(U206=26,'Etapa 2 - Análisis'!$Y$13,IF(U206=27,'Etapa 2 - Análisis'!$Z$13,IF(U206=28,'Etapa 2 - Análisis'!$AA$13,IF(U206=29,'Etapa 2 - Análisis'!$AB$13,IF(U206=30,'Etapa 2 - Análisis'!$AC$13,IF(U206=31,'Etapa 2 - Análisis'!$AD$13,IF(U206=32,'Etapa 2 - Análisis'!$AE$13,IF(U206=33,'Etapa 2 - Análisis'!$AF$13,IF(U206=34,'Etapa 2 - Análisis'!$AG$13,IF(U206=35,'Etapa 2 - Análisis'!$AH$13,IF(U206=36,'Etapa 2 - Análisis'!$AI$13,IF(U206=37,'Etapa 2 - Análisis'!$AJ$13,IF(U206=38,'Etapa 2 - Análisis'!$AK$13,IF(U206=39,'Etapa 2 - Análisis'!$AL$13,IF(U206=40,'Etapa 2 - Análisis'!$AM$13,IF(U206=41,'Etapa 2 - Análisis'!$Y$8,IF(U206=42,'Etapa 2 - Análisis'!$Z$8,IF(U206=43,'Etapa 2 - Análisis'!$AA$8,IF(U206=44,'Etapa 2 - Análisis'!$AB$8,IF(U206=45,'Etapa 2 - Análisis'!$AC$8,IF(U206=46,'Etapa 2 - Análisis'!$AD$8,IF(U206=47,'Etapa 2 - Análisis'!$AE$8,IF(U206=48,'Etapa 2 - Análisis'!$AF$8,IF(U206=49,'Etapa 2 - Análisis'!$AG$8,IF(U206="","NO APLICA","Sin Zona"))))))))))))))))))))))))))))))))))))))))))))))))))</f>
        <v>ZONA DE RIESGO BAJA</v>
      </c>
      <c r="W206" s="80" t="s">
        <v>676</v>
      </c>
      <c r="X206" s="111" t="s">
        <v>504</v>
      </c>
      <c r="Y206" s="138" t="s">
        <v>1192</v>
      </c>
      <c r="Z206" s="80" t="s">
        <v>774</v>
      </c>
      <c r="AA206" s="163" t="s">
        <v>775</v>
      </c>
    </row>
    <row r="207" spans="1:27" x14ac:dyDescent="0.25">
      <c r="A207" s="166"/>
      <c r="B207" s="178"/>
      <c r="C207" s="168"/>
      <c r="D207" s="80"/>
      <c r="E207" s="180"/>
      <c r="F207" s="168"/>
      <c r="G207" s="35"/>
      <c r="H207" s="168"/>
      <c r="I207" s="35"/>
      <c r="J207" s="35"/>
      <c r="K207" s="173"/>
      <c r="L207" s="168"/>
      <c r="M207" s="65"/>
      <c r="N207" s="66" t="s">
        <v>218</v>
      </c>
      <c r="O207" s="35" t="str">
        <f t="shared" ref="O207:P210" si="35">IF($C$33="Oportunidad","NO APLICA","")</f>
        <v/>
      </c>
      <c r="P207" s="35" t="str">
        <f t="shared" si="35"/>
        <v/>
      </c>
      <c r="Q207" s="168"/>
      <c r="R207" s="35"/>
      <c r="S207" s="168"/>
      <c r="T207" s="35"/>
      <c r="U207" s="35"/>
      <c r="V207" s="173"/>
      <c r="W207" s="80"/>
      <c r="X207" s="80"/>
      <c r="Y207" s="80"/>
      <c r="Z207" s="80"/>
      <c r="AA207" s="164"/>
    </row>
    <row r="208" spans="1:27" x14ac:dyDescent="0.25">
      <c r="A208" s="166"/>
      <c r="B208" s="178"/>
      <c r="C208" s="168"/>
      <c r="D208" s="80"/>
      <c r="E208" s="180"/>
      <c r="F208" s="168"/>
      <c r="G208" s="35"/>
      <c r="H208" s="168"/>
      <c r="I208" s="35"/>
      <c r="J208" s="35"/>
      <c r="K208" s="173"/>
      <c r="L208" s="168"/>
      <c r="M208" s="65"/>
      <c r="N208" s="66" t="s">
        <v>218</v>
      </c>
      <c r="O208" s="35" t="str">
        <f t="shared" si="35"/>
        <v/>
      </c>
      <c r="P208" s="35" t="str">
        <f t="shared" si="35"/>
        <v/>
      </c>
      <c r="Q208" s="168"/>
      <c r="R208" s="35"/>
      <c r="S208" s="168"/>
      <c r="T208" s="35"/>
      <c r="U208" s="35"/>
      <c r="V208" s="173"/>
      <c r="W208" s="80"/>
      <c r="X208" s="80"/>
      <c r="Y208" s="80"/>
      <c r="Z208" s="80"/>
      <c r="AA208" s="164"/>
    </row>
    <row r="209" spans="1:27" x14ac:dyDescent="0.25">
      <c r="A209" s="166"/>
      <c r="B209" s="178"/>
      <c r="C209" s="168"/>
      <c r="D209" s="80"/>
      <c r="E209" s="180"/>
      <c r="F209" s="168"/>
      <c r="G209" s="35"/>
      <c r="H209" s="168"/>
      <c r="I209" s="35"/>
      <c r="J209" s="35"/>
      <c r="K209" s="173"/>
      <c r="L209" s="168"/>
      <c r="M209" s="65"/>
      <c r="N209" s="66" t="s">
        <v>218</v>
      </c>
      <c r="O209" s="35" t="str">
        <f t="shared" si="35"/>
        <v/>
      </c>
      <c r="P209" s="35" t="str">
        <f t="shared" si="35"/>
        <v/>
      </c>
      <c r="Q209" s="168"/>
      <c r="R209" s="35"/>
      <c r="S209" s="168"/>
      <c r="T209" s="35"/>
      <c r="U209" s="35"/>
      <c r="V209" s="173"/>
      <c r="W209" s="80"/>
      <c r="X209" s="80"/>
      <c r="Y209" s="80"/>
      <c r="Z209" s="80"/>
      <c r="AA209" s="164"/>
    </row>
    <row r="210" spans="1:27" x14ac:dyDescent="0.25">
      <c r="A210" s="166"/>
      <c r="B210" s="179"/>
      <c r="C210" s="169"/>
      <c r="D210" s="80"/>
      <c r="E210" s="180"/>
      <c r="F210" s="169"/>
      <c r="G210" s="35"/>
      <c r="H210" s="169"/>
      <c r="I210" s="35"/>
      <c r="J210" s="35"/>
      <c r="K210" s="173"/>
      <c r="L210" s="169"/>
      <c r="M210" s="65"/>
      <c r="N210" s="66" t="s">
        <v>218</v>
      </c>
      <c r="O210" s="35" t="str">
        <f t="shared" si="35"/>
        <v/>
      </c>
      <c r="P210" s="35" t="str">
        <f t="shared" si="35"/>
        <v/>
      </c>
      <c r="Q210" s="169"/>
      <c r="R210" s="35"/>
      <c r="S210" s="169"/>
      <c r="T210" s="35"/>
      <c r="U210" s="35"/>
      <c r="V210" s="173"/>
      <c r="W210" s="80"/>
      <c r="X210" s="80"/>
      <c r="Y210" s="80"/>
      <c r="Z210" s="80"/>
      <c r="AA210" s="165"/>
    </row>
    <row r="211" spans="1:27" ht="90.75" customHeight="1" x14ac:dyDescent="0.25">
      <c r="A211" s="166">
        <v>39</v>
      </c>
      <c r="B211" s="177" t="s">
        <v>789</v>
      </c>
      <c r="C211" s="167" t="s">
        <v>333</v>
      </c>
      <c r="D211" s="80" t="s">
        <v>777</v>
      </c>
      <c r="E211" s="180" t="s">
        <v>780</v>
      </c>
      <c r="F211" s="167" t="s">
        <v>206</v>
      </c>
      <c r="G211" s="35">
        <f>IF(F211="1 - Rara vez",1,IF(F211="2 - Improbable",2,IF(F211="3 - Posible",3,IF(F211="4 - Probable",4,IF(F211="5 - Casi seguro",5,IF(F211="1 - Baja",6,IF(F211="2 - Media",7,IF(F211="3 - Alta",8,IF(F211="Seleccione",0)))))))))</f>
        <v>3</v>
      </c>
      <c r="H211" s="167" t="s">
        <v>223</v>
      </c>
      <c r="I211" s="35">
        <f>IF(H211="1 -Insignificante",1,IF(H211="2 -Menor",2,IF(H211="3 -Moderado",3,IF(H211="5 -Moderado",6,IF(H211="4 -Mayor",4,IF(H211="10 -Mayor",7,IF(H211="5 -Catastrófico",5,IF(H211="20 -Catastrófico",8,IF(H211="1 - Mínimo/Leve",9,IF(H211="2 - Importante",10,IF(H211="3 - Fuerte",11,IF(H211="Seleccione",0))))))))))))</f>
        <v>8</v>
      </c>
      <c r="J211" s="35">
        <f>IF(AND(G211=1,I211=1),1,IF(AND(G211=1,I211=2),2,IF(AND(G211=1,I211=3),3,IF(AND(G211=1,I211=4),4,IF(AND(G211=1,I211=5),5,IF(AND(G211=2,I211=1),6,IF(AND(G211=2,I211=2),7,IF(AND(G211=2,I211=3),8,IF(AND(G211=2,I211=4),9,IF(AND(G211=2,I211=5),10,IF(AND(G211=3,I211=1),11,IF(AND(G211=3,I211=2),12,IF(AND(G211=3,I211=3),13,IF(AND(G211=3,I211=4),14,IF(AND(G211=3,I211=5),15,IF(AND(G211=4,I211=1),16,IF(AND(G211=4,I211=2),17,IF(AND(G211=4,I211=3),18,IF(AND(G211=4,I211=4),19,IF(AND(G211=4,I211=5),20,IF(AND(G211=5,I211=1),21,IF(AND(G211=5,I211=2),22,IF(AND(G211=5,I211=3),23,IF(AND(G211=5,I211=4),24,IF(AND(G211=5,I211=5),25,IF(AND(G211=1,I211=6),26,IF(AND(G211=1,I211=7),27,IF(AND(G211=1,I211=8),28,IF(AND(G211=2,I211=6),29,IF(AND(G211=2,I211=7),30,IF(AND(G211=2,I211=8),31,IF(AND(G211=3,I211=6),32,IF(AND(G211=3,I211=7),33,IF(AND(G211=3,I211=8),34,IF(AND(G211=4,I211=6),35,IF(AND(G211=4,I211=7),36,IF(AND(G211=4,I211=8),37,IF(AND(G211=5,I211=6),38,IF(AND(G211=5,I211=7),39,IF(AND(G211=5,I211=8),40,IF(AND(G211=6,I211=9),41,IF(AND(G211=6,I211=10),42,IF(AND(G211=6,I211=11),43,IF(AND(G211=7,I211=9),44,IF(AND(G211=7,I211=10),45,IF(AND(G211=7,I211=11),46,IF(AND(G211=8,I211=9),47,IF(AND(G211=8,I211=10),48,IF(AND(G211=8,I211=11),49,"Seleccione")))))))))))))))))))))))))))))))))))))))))))))))))</f>
        <v>34</v>
      </c>
      <c r="K211" s="173" t="str">
        <f>IF(J211=1,'Etapa 2 - Análisis'!$Y$4,IF(J211=2,'Etapa 2 - Análisis'!$Z$4,IF(J211=6,'Etapa 2 - Análisis'!$AD$4,IF(J211=7,'Etapa 2 - Análisis'!$AE$4,IF(J211=11,'Etapa 2 - Análisis'!$AI$4,IF(J211=3,'Etapa 2 - Análisis'!$AA$4,IF(J211=8,'Etapa 2 - Análisis'!$AF$4,IF(J211=12,'Etapa 2 - Análisis'!$AJ$4,IF(J211=16,'Etapa 2 - Análisis'!$AN$4,IF(J211=4,'Etapa 2 - Análisis'!$AB$4,IF(J211=5,'Etapa 2 - Análisis'!$AC$4,IF(J211=9,'Etapa 2 - Análisis'!$AG$4,IF(J211=13,'Etapa 2 - Análisis'!$AK$4,IF(J211=17,'Etapa 2 - Análisis'!$AO$4,IF(J211=18,'Etapa 2 - Análisis'!$AP$4,IF(J211=21,'Etapa 2 - Análisis'!$AS$4,IF(J211=22,'Etapa 2 - Análisis'!$AT$4,IF(J211=10,'Etapa 2 - Análisis'!$AH$4,IF(J211=14,'Etapa 2 - Análisis'!$AL$4,IF(J211=15,'Etapa 2 - Análisis'!$AM$4,IF(J211=19,'Etapa 2 - Análisis'!$AQ$4,IF(J211=20,'Etapa 2 - Análisis'!$AR$4,IF(J211=23,'Etapa 2 - Análisis'!$AU$4,IF(J211=24,'Etapa 2 - Análisis'!$AV$4,IF(J211=25,'Etapa 2 - Análisis'!$AW$4,IF(J211=26,'Etapa 2 - Análisis'!$Y$13,IF(J211=27,'Etapa 2 - Análisis'!$Z$13,IF(J211=28,'Etapa 2 - Análisis'!$AA$13,IF(J211=29,'Etapa 2 - Análisis'!$AB$13,IF(J211=30,'Etapa 2 - Análisis'!$AC$13,IF(J211=31,'Etapa 2 - Análisis'!$AD$13,IF(J211=32,'Etapa 2 - Análisis'!$AE$13,IF(J211=33,'Etapa 2 - Análisis'!$AF$13,IF(J211=34,'Etapa 2 - Análisis'!$AG$13,IF(J211=35,'Etapa 2 - Análisis'!$AH$13,IF(J211=36,'Etapa 2 - Análisis'!$AI$13,IF(J211=37,'Etapa 2 - Análisis'!$AJ$13,IF(J211=38,'Etapa 2 - Análisis'!$AK$13,IF(J211=39,'Etapa 2 - Análisis'!$AL$13,IF(J211=40,'Etapa 2 - Análisis'!$AM$13,IF(J211=41,'Etapa 2 - Análisis'!$Y$8,IF(J211=42,'Etapa 2 - Análisis'!$Z$8,IF(J211=43,'Etapa 2 - Análisis'!$AA$8,IF(J211=44,'Etapa 2 - Análisis'!$AB$8,IF(J211=45,'Etapa 2 - Análisis'!$AC$8,IF(J211=46,'Etapa 2 - Análisis'!$AD$8,IF(J211=47,'Etapa 2 - Análisis'!$AE$8,IF(J211=48,'Etapa 2 - Análisis'!$AF$8,IF(J211=49,'Etapa 2 - Análisis'!$AG$8,"Sin Zona")))))))))))))))))))))))))))))))))))))))))))))))))</f>
        <v>ZONA DE RIESGO EXTREMA</v>
      </c>
      <c r="L211" s="167" t="s">
        <v>320</v>
      </c>
      <c r="M211" s="65" t="s">
        <v>781</v>
      </c>
      <c r="N211" s="66" t="s">
        <v>225</v>
      </c>
      <c r="O211" s="35" t="s">
        <v>395</v>
      </c>
      <c r="P211" s="35" t="str">
        <f>IF($C$33="Oportunidad","NO APLICA","")</f>
        <v/>
      </c>
      <c r="Q211" s="167" t="s">
        <v>208</v>
      </c>
      <c r="R211" s="35">
        <f>IF(Q211="1 - Rara vez",1,IF(Q211="2 - Improbable",2,IF(Q211="3 - Posible",3,IF(Q211="4 - Probable",4,IF(Q211="5 - Casi seguro",5,IF(Q211="1 - Baja",6,IF(Q211="2 - Media",7,IF(Q211="3 - Alta",8,IF(Q211="NO APLICA","",IF(Q211="Seleccione",0))))))))))</f>
        <v>1</v>
      </c>
      <c r="S211" s="167" t="s">
        <v>223</v>
      </c>
      <c r="T211" s="35">
        <f>IF(S211="1 -Insignificante",1,IF(S211="2 -Menor",2,IF(S211="3 -Moderado",3,IF(S211="4 -Mayor",4,IF(S211="10 -Mayor",7,IF(S211="5 -Catastrófico",5,IF(S211="5 -Moderado",6,IF(S211="20 -Catastrófico",8,IF(S211="1 - Mínimo/Leve",9,IF(S211="2 - Importante",10,IF(S211="3 - Fuerte",11,IF(S211="NO APLICA","",IF(S211="Seleccione",0)))))))))))))</f>
        <v>8</v>
      </c>
      <c r="U211" s="35">
        <f>IF(AND(R211=1,T211=1),1,IF(AND(R211=1,T211=2),2,IF(AND(R211=1,T211=3),3,IF(AND(R211=1,T211=4),4,IF(AND(R211=1,T211=5),5,IF(AND(R211=2,T211=1),6,IF(AND(R211=2,T211=2),7,IF(AND(R211=2,T211=3),8,IF(AND(R211=2,T211=4),9,IF(AND(R211=2,T211=5),10,IF(AND(R211=3,T211=1),11,IF(AND(R211=3,T211=2),12,IF(AND(R211=3,T211=3),13,IF(AND(R211=3,T211=4),14,IF(AND(R211=3,T211=5),15,IF(AND(R211=4,T211=1),16,IF(AND(R211=4,T211=2),17,IF(AND(R211=4,T211=3),18,IF(AND(R211=4,T211=4),19,IF(AND(R211=4,T211=5),20,IF(AND(R211=5,T211=1),21,IF(AND(R211=5,T211=2),22,IF(AND(R211=5,T211=3),23,IF(AND(R211=5,T211=4),24,IF(AND(R211=5,T211=5),25,IF(AND(R211=1,T211=6),26,IF(AND(R211=1,T211=7),27,IF(AND(R211=1,T211=8),28,IF(AND(R211=2,T211=6),29,IF(AND(R211=2,T211=7),30,IF(AND(R211=2,T211=8),31,IF(AND(R211=3,T211=6),32,IF(AND(R211=3,T211=7),33,IF(AND(R211=3,T211=8),34,IF(AND(R211=4,T211=6),35,IF(AND(R211=4,T211=7),36,IF(AND(R211=4,T211=8),37,IF(AND(R211=5,T211=6),38,IF(AND(R211=5,T211=7),39,IF(AND(R211=5,T211=8),40,IF(AND(R211=6,T211=9),41,IF(AND(R211=6,T211=10),42,IF(AND(R211=6,T211=11),43,IF(AND(R211=7,T211=9),44,IF(AND(R211=7,T211=10),45,IF(AND(R211=7,T211=11),46,IF(AND(R211=8,T211=9),47,IF(AND(R211=8,T211=10),48,IF(AND(R211=8,T211=11),49,IF(AND(R211="",T211=""),"","Seleccione"))))))))))))))))))))))))))))))))))))))))))))))))))</f>
        <v>28</v>
      </c>
      <c r="V211" s="173" t="str">
        <f>IF(U211=1,'Etapa 2 - Análisis'!$Y$4,IF(U211=2,'Etapa 2 - Análisis'!$Z$4,IF(U211=6,'Etapa 2 - Análisis'!$AD$4,IF(U211=7,'Etapa 2 - Análisis'!$AE$4,IF(U211=11,'Etapa 2 - Análisis'!$AI$4,IF(U211=3,'Etapa 2 - Análisis'!$AA$4,IF(U211=8,'Etapa 2 - Análisis'!$AF$4,IF(U211=12,'Etapa 2 - Análisis'!$AJ$4,IF(U211=16,'Etapa 2 - Análisis'!$AN$4,IF(U211=4,'Etapa 2 - Análisis'!$AB$4,IF(U211=5,'Etapa 2 - Análisis'!$AC$4,IF(U211=9,'Etapa 2 - Análisis'!$AF$4,IF(U211=13,'Etapa 2 - Análisis'!$AK$4,IF(U211=17,'Etapa 2 - Análisis'!$AO$4,IF(U211=18,'Etapa 2 - Análisis'!$AP$4,IF(U211=21,'Etapa 2 - Análisis'!$AS$4,IF(U211=22,'Etapa 2 - Análisis'!$AT$4,IF(U211=10,'Etapa 2 - Análisis'!$AH$4,IF(U211=14,'Etapa 2 - Análisis'!$AL$4,IF(U211=15,'Etapa 2 - Análisis'!$AM$4,IF(U211=19,'Etapa 2 - Análisis'!$AQ$4,IF(U211=20,'Etapa 2 - Análisis'!$AR$4,IF(U211=23,'Etapa 2 - Análisis'!$AU$4,IF(U211=24,'Etapa 2 - Análisis'!$AV$4,IF(U211=25,'Etapa 2 - Análisis'!$AW$4,IF(U211=26,'Etapa 2 - Análisis'!$Y$13,IF(U211=27,'Etapa 2 - Análisis'!$Z$13,IF(U211=28,'Etapa 2 - Análisis'!$AA$13,IF(U211=29,'Etapa 2 - Análisis'!$AB$13,IF(U211=30,'Etapa 2 - Análisis'!$AC$13,IF(U211=31,'Etapa 2 - Análisis'!$AD$13,IF(U211=32,'Etapa 2 - Análisis'!$AE$13,IF(U211=33,'Etapa 2 - Análisis'!$AF$13,IF(U211=34,'Etapa 2 - Análisis'!$AG$13,IF(U211=35,'Etapa 2 - Análisis'!$AH$13,IF(U211=36,'Etapa 2 - Análisis'!$AI$13,IF(U211=37,'Etapa 2 - Análisis'!$AJ$13,IF(U211=38,'Etapa 2 - Análisis'!$AK$13,IF(U211=39,'Etapa 2 - Análisis'!$AL$13,IF(U211=40,'Etapa 2 - Análisis'!$AM$13,IF(U211=41,'Etapa 2 - Análisis'!$Y$8,IF(U211=42,'Etapa 2 - Análisis'!$Z$8,IF(U211=43,'Etapa 2 - Análisis'!$AA$8,IF(U211=44,'Etapa 2 - Análisis'!$AB$8,IF(U211=45,'Etapa 2 - Análisis'!$AC$8,IF(U211=46,'Etapa 2 - Análisis'!$AD$8,IF(U211=47,'Etapa 2 - Análisis'!$AE$8,IF(U211=48,'Etapa 2 - Análisis'!$AF$8,IF(U211=49,'Etapa 2 - Análisis'!$AG$8,IF(U211="","NO APLICA","Sin Zona"))))))))))))))))))))))))))))))))))))))))))))))))))</f>
        <v>ZONA DE RIESGO MODERADA</v>
      </c>
      <c r="W211" s="80" t="s">
        <v>784</v>
      </c>
      <c r="X211" s="184" t="s">
        <v>430</v>
      </c>
      <c r="Y211" s="185"/>
      <c r="Z211" s="177" t="s">
        <v>787</v>
      </c>
      <c r="AA211" s="177" t="s">
        <v>788</v>
      </c>
    </row>
    <row r="212" spans="1:27" ht="84" customHeight="1" x14ac:dyDescent="0.25">
      <c r="A212" s="166"/>
      <c r="B212" s="178"/>
      <c r="C212" s="168"/>
      <c r="D212" s="80" t="s">
        <v>778</v>
      </c>
      <c r="E212" s="180"/>
      <c r="F212" s="168"/>
      <c r="G212" s="35"/>
      <c r="H212" s="168"/>
      <c r="I212" s="35"/>
      <c r="J212" s="35"/>
      <c r="K212" s="173"/>
      <c r="L212" s="168"/>
      <c r="M212" s="65" t="s">
        <v>782</v>
      </c>
      <c r="N212" s="66" t="s">
        <v>225</v>
      </c>
      <c r="O212" s="35" t="s">
        <v>395</v>
      </c>
      <c r="P212" s="35" t="str">
        <f t="shared" ref="O212:P215" si="36">IF($C$33="Oportunidad","NO APLICA","")</f>
        <v/>
      </c>
      <c r="Q212" s="168"/>
      <c r="R212" s="35"/>
      <c r="S212" s="168"/>
      <c r="T212" s="35"/>
      <c r="U212" s="35"/>
      <c r="V212" s="173"/>
      <c r="W212" s="80" t="s">
        <v>785</v>
      </c>
      <c r="X212" s="249"/>
      <c r="Y212" s="250"/>
      <c r="Z212" s="178"/>
      <c r="AA212" s="247"/>
    </row>
    <row r="213" spans="1:27" ht="35.25" customHeight="1" x14ac:dyDescent="0.25">
      <c r="A213" s="166"/>
      <c r="B213" s="178"/>
      <c r="C213" s="168"/>
      <c r="D213" s="80" t="s">
        <v>779</v>
      </c>
      <c r="E213" s="180"/>
      <c r="F213" s="168"/>
      <c r="G213" s="35"/>
      <c r="H213" s="168"/>
      <c r="I213" s="35"/>
      <c r="J213" s="35"/>
      <c r="K213" s="173"/>
      <c r="L213" s="168"/>
      <c r="M213" s="122" t="s">
        <v>783</v>
      </c>
      <c r="N213" s="66" t="s">
        <v>225</v>
      </c>
      <c r="O213" s="35" t="s">
        <v>395</v>
      </c>
      <c r="P213" s="35" t="str">
        <f t="shared" si="36"/>
        <v/>
      </c>
      <c r="Q213" s="168"/>
      <c r="R213" s="35"/>
      <c r="S213" s="168"/>
      <c r="T213" s="35"/>
      <c r="U213" s="35"/>
      <c r="V213" s="173"/>
      <c r="W213" s="80" t="s">
        <v>786</v>
      </c>
      <c r="X213" s="251"/>
      <c r="Y213" s="252"/>
      <c r="Z213" s="179"/>
      <c r="AA213" s="247"/>
    </row>
    <row r="214" spans="1:27" x14ac:dyDescent="0.25">
      <c r="A214" s="166"/>
      <c r="B214" s="178"/>
      <c r="C214" s="168"/>
      <c r="D214" s="80"/>
      <c r="E214" s="180"/>
      <c r="F214" s="168"/>
      <c r="G214" s="35"/>
      <c r="H214" s="168"/>
      <c r="I214" s="35"/>
      <c r="J214" s="35"/>
      <c r="K214" s="173"/>
      <c r="L214" s="168"/>
      <c r="M214" s="65"/>
      <c r="N214" s="66" t="s">
        <v>218</v>
      </c>
      <c r="O214" s="35" t="str">
        <f t="shared" si="36"/>
        <v/>
      </c>
      <c r="P214" s="35" t="str">
        <f t="shared" si="36"/>
        <v/>
      </c>
      <c r="Q214" s="168"/>
      <c r="R214" s="35"/>
      <c r="S214" s="168"/>
      <c r="T214" s="35"/>
      <c r="U214" s="35"/>
      <c r="V214" s="173"/>
      <c r="W214" s="80"/>
      <c r="X214" s="80"/>
      <c r="Y214" s="80"/>
      <c r="Z214" s="80"/>
      <c r="AA214" s="247"/>
    </row>
    <row r="215" spans="1:27" x14ac:dyDescent="0.25">
      <c r="A215" s="166"/>
      <c r="B215" s="179"/>
      <c r="C215" s="169"/>
      <c r="D215" s="80"/>
      <c r="E215" s="180"/>
      <c r="F215" s="169"/>
      <c r="G215" s="35"/>
      <c r="H215" s="169"/>
      <c r="I215" s="35"/>
      <c r="J215" s="35"/>
      <c r="K215" s="173"/>
      <c r="L215" s="169"/>
      <c r="M215" s="65"/>
      <c r="N215" s="66" t="s">
        <v>218</v>
      </c>
      <c r="O215" s="35" t="str">
        <f t="shared" si="36"/>
        <v/>
      </c>
      <c r="P215" s="35" t="str">
        <f t="shared" si="36"/>
        <v/>
      </c>
      <c r="Q215" s="169"/>
      <c r="R215" s="35"/>
      <c r="S215" s="169"/>
      <c r="T215" s="35"/>
      <c r="U215" s="35"/>
      <c r="V215" s="173"/>
      <c r="W215" s="80"/>
      <c r="X215" s="80"/>
      <c r="Y215" s="80"/>
      <c r="Z215" s="80"/>
      <c r="AA215" s="248"/>
    </row>
    <row r="216" spans="1:27" ht="63.75" x14ac:dyDescent="0.25">
      <c r="A216" s="166">
        <v>40</v>
      </c>
      <c r="B216" s="177" t="s">
        <v>1060</v>
      </c>
      <c r="C216" s="167" t="s">
        <v>333</v>
      </c>
      <c r="D216" s="80" t="s">
        <v>791</v>
      </c>
      <c r="E216" s="180" t="s">
        <v>792</v>
      </c>
      <c r="F216" s="167" t="s">
        <v>206</v>
      </c>
      <c r="G216" s="35">
        <f>IF(F216="1 - Rara vez",1,IF(F216="2 - Improbable",2,IF(F216="3 - Posible",3,IF(F216="4 - Probable",4,IF(F216="5 - Casi seguro",5,IF(F216="1 - Baja",6,IF(F216="2 - Media",7,IF(F216="3 - Alta",8,IF(F216="Seleccione",0)))))))))</f>
        <v>3</v>
      </c>
      <c r="H216" s="167" t="s">
        <v>223</v>
      </c>
      <c r="I216" s="35">
        <f>IF(H216="1 -Insignificante",1,IF(H216="2 -Menor",2,IF(H216="3 -Moderado",3,IF(H216="5 -Moderado",6,IF(H216="4 -Mayor",4,IF(H216="10 -Mayor",7,IF(H216="5 -Catastrófico",5,IF(H216="20 -Catastrófico",8,IF(H216="1 - Mínimo/Leve",9,IF(H216="2 - Importante",10,IF(H216="3 - Fuerte",11,IF(H216="Seleccione",0))))))))))))</f>
        <v>8</v>
      </c>
      <c r="J216" s="35">
        <f>IF(AND(G216=1,I216=1),1,IF(AND(G216=1,I216=2),2,IF(AND(G216=1,I216=3),3,IF(AND(G216=1,I216=4),4,IF(AND(G216=1,I216=5),5,IF(AND(G216=2,I216=1),6,IF(AND(G216=2,I216=2),7,IF(AND(G216=2,I216=3),8,IF(AND(G216=2,I216=4),9,IF(AND(G216=2,I216=5),10,IF(AND(G216=3,I216=1),11,IF(AND(G216=3,I216=2),12,IF(AND(G216=3,I216=3),13,IF(AND(G216=3,I216=4),14,IF(AND(G216=3,I216=5),15,IF(AND(G216=4,I216=1),16,IF(AND(G216=4,I216=2),17,IF(AND(G216=4,I216=3),18,IF(AND(G216=4,I216=4),19,IF(AND(G216=4,I216=5),20,IF(AND(G216=5,I216=1),21,IF(AND(G216=5,I216=2),22,IF(AND(G216=5,I216=3),23,IF(AND(G216=5,I216=4),24,IF(AND(G216=5,I216=5),25,IF(AND(G216=1,I216=6),26,IF(AND(G216=1,I216=7),27,IF(AND(G216=1,I216=8),28,IF(AND(G216=2,I216=6),29,IF(AND(G216=2,I216=7),30,IF(AND(G216=2,I216=8),31,IF(AND(G216=3,I216=6),32,IF(AND(G216=3,I216=7),33,IF(AND(G216=3,I216=8),34,IF(AND(G216=4,I216=6),35,IF(AND(G216=4,I216=7),36,IF(AND(G216=4,I216=8),37,IF(AND(G216=5,I216=6),38,IF(AND(G216=5,I216=7),39,IF(AND(G216=5,I216=8),40,IF(AND(G216=6,I216=9),41,IF(AND(G216=6,I216=10),42,IF(AND(G216=6,I216=11),43,IF(AND(G216=7,I216=9),44,IF(AND(G216=7,I216=10),45,IF(AND(G216=7,I216=11),46,IF(AND(G216=8,I216=9),47,IF(AND(G216=8,I216=10),48,IF(AND(G216=8,I216=11),49,"Seleccione")))))))))))))))))))))))))))))))))))))))))))))))))</f>
        <v>34</v>
      </c>
      <c r="K216" s="173" t="str">
        <f>IF(J216=1,'Etapa 2 - Análisis'!$Y$4,IF(J216=2,'Etapa 2 - Análisis'!$Z$4,IF(J216=6,'Etapa 2 - Análisis'!$AD$4,IF(J216=7,'Etapa 2 - Análisis'!$AE$4,IF(J216=11,'Etapa 2 - Análisis'!$AI$4,IF(J216=3,'Etapa 2 - Análisis'!$AA$4,IF(J216=8,'Etapa 2 - Análisis'!$AF$4,IF(J216=12,'Etapa 2 - Análisis'!$AJ$4,IF(J216=16,'Etapa 2 - Análisis'!$AN$4,IF(J216=4,'Etapa 2 - Análisis'!$AB$4,IF(J216=5,'Etapa 2 - Análisis'!$AC$4,IF(J216=9,'Etapa 2 - Análisis'!$AG$4,IF(J216=13,'Etapa 2 - Análisis'!$AK$4,IF(J216=17,'Etapa 2 - Análisis'!$AO$4,IF(J216=18,'Etapa 2 - Análisis'!$AP$4,IF(J216=21,'Etapa 2 - Análisis'!$AS$4,IF(J216=22,'Etapa 2 - Análisis'!$AT$4,IF(J216=10,'Etapa 2 - Análisis'!$AH$4,IF(J216=14,'Etapa 2 - Análisis'!$AL$4,IF(J216=15,'Etapa 2 - Análisis'!$AM$4,IF(J216=19,'Etapa 2 - Análisis'!$AQ$4,IF(J216=20,'Etapa 2 - Análisis'!$AR$4,IF(J216=23,'Etapa 2 - Análisis'!$AU$4,IF(J216=24,'Etapa 2 - Análisis'!$AV$4,IF(J216=25,'Etapa 2 - Análisis'!$AW$4,IF(J216=26,'Etapa 2 - Análisis'!$Y$13,IF(J216=27,'Etapa 2 - Análisis'!$Z$13,IF(J216=28,'Etapa 2 - Análisis'!$AA$13,IF(J216=29,'Etapa 2 - Análisis'!$AB$13,IF(J216=30,'Etapa 2 - Análisis'!$AC$13,IF(J216=31,'Etapa 2 - Análisis'!$AD$13,IF(J216=32,'Etapa 2 - Análisis'!$AE$13,IF(J216=33,'Etapa 2 - Análisis'!$AF$13,IF(J216=34,'Etapa 2 - Análisis'!$AG$13,IF(J216=35,'Etapa 2 - Análisis'!$AH$13,IF(J216=36,'Etapa 2 - Análisis'!$AI$13,IF(J216=37,'Etapa 2 - Análisis'!$AJ$13,IF(J216=38,'Etapa 2 - Análisis'!$AK$13,IF(J216=39,'Etapa 2 - Análisis'!$AL$13,IF(J216=40,'Etapa 2 - Análisis'!$AM$13,IF(J216=41,'Etapa 2 - Análisis'!$Y$8,IF(J216=42,'Etapa 2 - Análisis'!$Z$8,IF(J216=43,'Etapa 2 - Análisis'!$AA$8,IF(J216=44,'Etapa 2 - Análisis'!$AB$8,IF(J216=45,'Etapa 2 - Análisis'!$AC$8,IF(J216=46,'Etapa 2 - Análisis'!$AD$8,IF(J216=47,'Etapa 2 - Análisis'!$AE$8,IF(J216=48,'Etapa 2 - Análisis'!$AF$8,IF(J216=49,'Etapa 2 - Análisis'!$AG$8,"Sin Zona")))))))))))))))))))))))))))))))))))))))))))))))))</f>
        <v>ZONA DE RIESGO EXTREMA</v>
      </c>
      <c r="L216" s="167" t="s">
        <v>321</v>
      </c>
      <c r="M216" s="65" t="s">
        <v>793</v>
      </c>
      <c r="N216" s="66" t="s">
        <v>225</v>
      </c>
      <c r="O216" s="35" t="s">
        <v>395</v>
      </c>
      <c r="P216" s="35"/>
      <c r="Q216" s="167" t="s">
        <v>206</v>
      </c>
      <c r="R216" s="35">
        <f>IF(Q216="1 - Rara vez",1,IF(Q216="2 - Improbable",2,IF(Q216="3 - Posible",3,IF(Q216="4 - Probable",4,IF(Q216="5 - Casi seguro",5,IF(Q216="1 - Baja",6,IF(Q216="2 - Media",7,IF(Q216="3 - Alta",8,IF(Q216="NO APLICA","",IF(Q216="Seleccione",0))))))))))</f>
        <v>3</v>
      </c>
      <c r="S216" s="167" t="s">
        <v>223</v>
      </c>
      <c r="T216" s="35">
        <f>IF(S216="1 -Insignificante",1,IF(S216="2 -Menor",2,IF(S216="3 -Moderado",3,IF(S216="4 -Mayor",4,IF(S216="10 -Mayor",7,IF(S216="5 -Catastrófico",5,IF(S216="5 -Moderado",6,IF(S216="20 -Catastrófico",8,IF(S216="1 - Mínimo/Leve",9,IF(S216="2 - Importante",10,IF(S216="3 - Fuerte",11,IF(S216="NO APLICA","",IF(S216="Seleccione",0)))))))))))))</f>
        <v>8</v>
      </c>
      <c r="U216" s="35">
        <f>IF(AND(R216=1,T216=1),1,IF(AND(R216=1,T216=2),2,IF(AND(R216=1,T216=3),3,IF(AND(R216=1,T216=4),4,IF(AND(R216=1,T216=5),5,IF(AND(R216=2,T216=1),6,IF(AND(R216=2,T216=2),7,IF(AND(R216=2,T216=3),8,IF(AND(R216=2,T216=4),9,IF(AND(R216=2,T216=5),10,IF(AND(R216=3,T216=1),11,IF(AND(R216=3,T216=2),12,IF(AND(R216=3,T216=3),13,IF(AND(R216=3,T216=4),14,IF(AND(R216=3,T216=5),15,IF(AND(R216=4,T216=1),16,IF(AND(R216=4,T216=2),17,IF(AND(R216=4,T216=3),18,IF(AND(R216=4,T216=4),19,IF(AND(R216=4,T216=5),20,IF(AND(R216=5,T216=1),21,IF(AND(R216=5,T216=2),22,IF(AND(R216=5,T216=3),23,IF(AND(R216=5,T216=4),24,IF(AND(R216=5,T216=5),25,IF(AND(R216=1,T216=6),26,IF(AND(R216=1,T216=7),27,IF(AND(R216=1,T216=8),28,IF(AND(R216=2,T216=6),29,IF(AND(R216=2,T216=7),30,IF(AND(R216=2,T216=8),31,IF(AND(R216=3,T216=6),32,IF(AND(R216=3,T216=7),33,IF(AND(R216=3,T216=8),34,IF(AND(R216=4,T216=6),35,IF(AND(R216=4,T216=7),36,IF(AND(R216=4,T216=8),37,IF(AND(R216=5,T216=6),38,IF(AND(R216=5,T216=7),39,IF(AND(R216=5,T216=8),40,IF(AND(R216=6,T216=9),41,IF(AND(R216=6,T216=10),42,IF(AND(R216=6,T216=11),43,IF(AND(R216=7,T216=9),44,IF(AND(R216=7,T216=10),45,IF(AND(R216=7,T216=11),46,IF(AND(R216=8,T216=9),47,IF(AND(R216=8,T216=10),48,IF(AND(R216=8,T216=11),49,IF(AND(R216="",T216=""),"","Seleccione"))))))))))))))))))))))))))))))))))))))))))))))))))</f>
        <v>34</v>
      </c>
      <c r="V216" s="173" t="str">
        <f>IF(U216=1,'Etapa 2 - Análisis'!$Y$4,IF(U216=2,'Etapa 2 - Análisis'!$Z$4,IF(U216=6,'Etapa 2 - Análisis'!$AD$4,IF(U216=7,'Etapa 2 - Análisis'!$AE$4,IF(U216=11,'Etapa 2 - Análisis'!$AI$4,IF(U216=3,'Etapa 2 - Análisis'!$AA$4,IF(U216=8,'Etapa 2 - Análisis'!$AF$4,IF(U216=12,'Etapa 2 - Análisis'!$AJ$4,IF(U216=16,'Etapa 2 - Análisis'!$AN$4,IF(U216=4,'Etapa 2 - Análisis'!$AB$4,IF(U216=5,'Etapa 2 - Análisis'!$AC$4,IF(U216=9,'Etapa 2 - Análisis'!$AF$4,IF(U216=13,'Etapa 2 - Análisis'!$AK$4,IF(U216=17,'Etapa 2 - Análisis'!$AO$4,IF(U216=18,'Etapa 2 - Análisis'!$AP$4,IF(U216=21,'Etapa 2 - Análisis'!$AS$4,IF(U216=22,'Etapa 2 - Análisis'!$AT$4,IF(U216=10,'Etapa 2 - Análisis'!$AH$4,IF(U216=14,'Etapa 2 - Análisis'!$AL$4,IF(U216=15,'Etapa 2 - Análisis'!$AM$4,IF(U216=19,'Etapa 2 - Análisis'!$AQ$4,IF(U216=20,'Etapa 2 - Análisis'!$AR$4,IF(U216=23,'Etapa 2 - Análisis'!$AU$4,IF(U216=24,'Etapa 2 - Análisis'!$AV$4,IF(U216=25,'Etapa 2 - Análisis'!$AW$4,IF(U216=26,'Etapa 2 - Análisis'!$Y$13,IF(U216=27,'Etapa 2 - Análisis'!$Z$13,IF(U216=28,'Etapa 2 - Análisis'!$AA$13,IF(U216=29,'Etapa 2 - Análisis'!$AB$13,IF(U216=30,'Etapa 2 - Análisis'!$AC$13,IF(U216=31,'Etapa 2 - Análisis'!$AD$13,IF(U216=32,'Etapa 2 - Análisis'!$AE$13,IF(U216=33,'Etapa 2 - Análisis'!$AF$13,IF(U216=34,'Etapa 2 - Análisis'!$AG$13,IF(U216=35,'Etapa 2 - Análisis'!$AH$13,IF(U216=36,'Etapa 2 - Análisis'!$AI$13,IF(U216=37,'Etapa 2 - Análisis'!$AJ$13,IF(U216=38,'Etapa 2 - Análisis'!$AK$13,IF(U216=39,'Etapa 2 - Análisis'!$AL$13,IF(U216=40,'Etapa 2 - Análisis'!$AM$13,IF(U216=41,'Etapa 2 - Análisis'!$Y$8,IF(U216=42,'Etapa 2 - Análisis'!$Z$8,IF(U216=43,'Etapa 2 - Análisis'!$AA$8,IF(U216=44,'Etapa 2 - Análisis'!$AB$8,IF(U216=45,'Etapa 2 - Análisis'!$AC$8,IF(U216=46,'Etapa 2 - Análisis'!$AD$8,IF(U216=47,'Etapa 2 - Análisis'!$AE$8,IF(U216=48,'Etapa 2 - Análisis'!$AF$8,IF(U216=49,'Etapa 2 - Análisis'!$AG$8,IF(U216="","NO APLICA","Sin Zona"))))))))))))))))))))))))))))))))))))))))))))))))))</f>
        <v>ZONA DE RIESGO EXTREMA</v>
      </c>
      <c r="W216" s="80" t="s">
        <v>794</v>
      </c>
      <c r="X216" s="182" t="s">
        <v>430</v>
      </c>
      <c r="Y216" s="183"/>
      <c r="Z216" s="80" t="s">
        <v>795</v>
      </c>
      <c r="AA216" s="177" t="s">
        <v>796</v>
      </c>
    </row>
    <row r="217" spans="1:27" x14ac:dyDescent="0.25">
      <c r="A217" s="166"/>
      <c r="B217" s="178"/>
      <c r="C217" s="168"/>
      <c r="D217" s="80"/>
      <c r="E217" s="180"/>
      <c r="F217" s="168"/>
      <c r="G217" s="35"/>
      <c r="H217" s="168"/>
      <c r="I217" s="35"/>
      <c r="J217" s="35"/>
      <c r="K217" s="173"/>
      <c r="L217" s="168"/>
      <c r="M217" s="65"/>
      <c r="N217" s="66" t="s">
        <v>218</v>
      </c>
      <c r="O217" s="35" t="str">
        <f t="shared" ref="O217:P220" si="37">IF($C$33="Oportunidad","NO APLICA","")</f>
        <v/>
      </c>
      <c r="P217" s="35" t="str">
        <f t="shared" si="37"/>
        <v/>
      </c>
      <c r="Q217" s="168"/>
      <c r="R217" s="35"/>
      <c r="S217" s="168"/>
      <c r="T217" s="35"/>
      <c r="U217" s="35"/>
      <c r="V217" s="173"/>
      <c r="W217" s="80"/>
      <c r="X217" s="80"/>
      <c r="Y217" s="80"/>
      <c r="Z217" s="80"/>
      <c r="AA217" s="178"/>
    </row>
    <row r="218" spans="1:27" x14ac:dyDescent="0.25">
      <c r="A218" s="166"/>
      <c r="B218" s="178"/>
      <c r="C218" s="168"/>
      <c r="D218" s="80"/>
      <c r="E218" s="180"/>
      <c r="F218" s="168"/>
      <c r="G218" s="35"/>
      <c r="H218" s="168"/>
      <c r="I218" s="35"/>
      <c r="J218" s="35"/>
      <c r="K218" s="173"/>
      <c r="L218" s="168"/>
      <c r="M218" s="65"/>
      <c r="N218" s="66" t="s">
        <v>218</v>
      </c>
      <c r="O218" s="35" t="str">
        <f t="shared" si="37"/>
        <v/>
      </c>
      <c r="P218" s="35" t="str">
        <f t="shared" si="37"/>
        <v/>
      </c>
      <c r="Q218" s="168"/>
      <c r="R218" s="35"/>
      <c r="S218" s="168"/>
      <c r="T218" s="35"/>
      <c r="U218" s="35"/>
      <c r="V218" s="173"/>
      <c r="W218" s="80"/>
      <c r="X218" s="80"/>
      <c r="Y218" s="80"/>
      <c r="Z218" s="80"/>
      <c r="AA218" s="178"/>
    </row>
    <row r="219" spans="1:27" x14ac:dyDescent="0.25">
      <c r="A219" s="166"/>
      <c r="B219" s="178"/>
      <c r="C219" s="168"/>
      <c r="D219" s="80"/>
      <c r="E219" s="180"/>
      <c r="F219" s="168"/>
      <c r="G219" s="35"/>
      <c r="H219" s="168"/>
      <c r="I219" s="35"/>
      <c r="J219" s="35"/>
      <c r="K219" s="173"/>
      <c r="L219" s="168"/>
      <c r="M219" s="65"/>
      <c r="N219" s="66" t="s">
        <v>218</v>
      </c>
      <c r="O219" s="35" t="str">
        <f t="shared" si="37"/>
        <v/>
      </c>
      <c r="P219" s="35" t="str">
        <f t="shared" si="37"/>
        <v/>
      </c>
      <c r="Q219" s="168"/>
      <c r="R219" s="35"/>
      <c r="S219" s="168"/>
      <c r="T219" s="35"/>
      <c r="U219" s="35"/>
      <c r="V219" s="173"/>
      <c r="W219" s="80"/>
      <c r="X219" s="80"/>
      <c r="Y219" s="80"/>
      <c r="Z219" s="80"/>
      <c r="AA219" s="178"/>
    </row>
    <row r="220" spans="1:27" x14ac:dyDescent="0.25">
      <c r="A220" s="166"/>
      <c r="B220" s="179"/>
      <c r="C220" s="169"/>
      <c r="D220" s="80"/>
      <c r="E220" s="180"/>
      <c r="F220" s="169"/>
      <c r="G220" s="35"/>
      <c r="H220" s="169"/>
      <c r="I220" s="35"/>
      <c r="J220" s="35"/>
      <c r="K220" s="173"/>
      <c r="L220" s="169"/>
      <c r="M220" s="65"/>
      <c r="N220" s="66" t="s">
        <v>218</v>
      </c>
      <c r="O220" s="35" t="str">
        <f t="shared" si="37"/>
        <v/>
      </c>
      <c r="P220" s="35" t="str">
        <f t="shared" si="37"/>
        <v/>
      </c>
      <c r="Q220" s="169"/>
      <c r="R220" s="35"/>
      <c r="S220" s="169"/>
      <c r="T220" s="35"/>
      <c r="U220" s="35"/>
      <c r="V220" s="173"/>
      <c r="W220" s="80"/>
      <c r="X220" s="80"/>
      <c r="Y220" s="80"/>
      <c r="Z220" s="80"/>
      <c r="AA220" s="179"/>
    </row>
    <row r="221" spans="1:27" ht="41.25" customHeight="1" x14ac:dyDescent="0.25">
      <c r="A221" s="166">
        <v>41</v>
      </c>
      <c r="B221" s="177" t="s">
        <v>806</v>
      </c>
      <c r="C221" s="167" t="s">
        <v>333</v>
      </c>
      <c r="D221" s="80" t="s">
        <v>422</v>
      </c>
      <c r="E221" s="180" t="s">
        <v>799</v>
      </c>
      <c r="F221" s="167" t="s">
        <v>207</v>
      </c>
      <c r="G221" s="35">
        <f>IF(F221="1 - Rara vez",1,IF(F221="2 - Improbable",2,IF(F221="3 - Posible",3,IF(F221="4 - Probable",4,IF(F221="5 - Casi seguro",5,IF(F221="1 - Baja",6,IF(F221="2 - Media",7,IF(F221="3 - Alta",8,IF(F221="Seleccione",0)))))))))</f>
        <v>2</v>
      </c>
      <c r="H221" s="167" t="s">
        <v>222</v>
      </c>
      <c r="I221" s="35">
        <f>IF(H221="1 -Insignificante",1,IF(H221="2 -Menor",2,IF(H221="3 -Moderado",3,IF(H221="5 -Moderado",6,IF(H221="4 -Mayor",4,IF(H221="10 -Mayor",7,IF(H221="5 -Catastrófico",5,IF(H221="20 -Catastrófico",8,IF(H221="1 - Mínimo/Leve",9,IF(H221="2 - Importante",10,IF(H221="3 - Fuerte",11,IF(H221="Seleccione",0))))))))))))</f>
        <v>7</v>
      </c>
      <c r="J221" s="35">
        <f>IF(AND(G221=1,I221=1),1,IF(AND(G221=1,I221=2),2,IF(AND(G221=1,I221=3),3,IF(AND(G221=1,I221=4),4,IF(AND(G221=1,I221=5),5,IF(AND(G221=2,I221=1),6,IF(AND(G221=2,I221=2),7,IF(AND(G221=2,I221=3),8,IF(AND(G221=2,I221=4),9,IF(AND(G221=2,I221=5),10,IF(AND(G221=3,I221=1),11,IF(AND(G221=3,I221=2),12,IF(AND(G221=3,I221=3),13,IF(AND(G221=3,I221=4),14,IF(AND(G221=3,I221=5),15,IF(AND(G221=4,I221=1),16,IF(AND(G221=4,I221=2),17,IF(AND(G221=4,I221=3),18,IF(AND(G221=4,I221=4),19,IF(AND(G221=4,I221=5),20,IF(AND(G221=5,I221=1),21,IF(AND(G221=5,I221=2),22,IF(AND(G221=5,I221=3),23,IF(AND(G221=5,I221=4),24,IF(AND(G221=5,I221=5),25,IF(AND(G221=1,I221=6),26,IF(AND(G221=1,I221=7),27,IF(AND(G221=1,I221=8),28,IF(AND(G221=2,I221=6),29,IF(AND(G221=2,I221=7),30,IF(AND(G221=2,I221=8),31,IF(AND(G221=3,I221=6),32,IF(AND(G221=3,I221=7),33,IF(AND(G221=3,I221=8),34,IF(AND(G221=4,I221=6),35,IF(AND(G221=4,I221=7),36,IF(AND(G221=4,I221=8),37,IF(AND(G221=5,I221=6),38,IF(AND(G221=5,I221=7),39,IF(AND(G221=5,I221=8),40,IF(AND(G221=6,I221=9),41,IF(AND(G221=6,I221=10),42,IF(AND(G221=6,I221=11),43,IF(AND(G221=7,I221=9),44,IF(AND(G221=7,I221=10),45,IF(AND(G221=7,I221=11),46,IF(AND(G221=8,I221=9),47,IF(AND(G221=8,I221=10),48,IF(AND(G221=8,I221=11),49,"Seleccione")))))))))))))))))))))))))))))))))))))))))))))))))</f>
        <v>30</v>
      </c>
      <c r="K221" s="173" t="str">
        <f>IF(J221=1,'Etapa 2 - Análisis'!$Y$4,IF(J221=2,'Etapa 2 - Análisis'!$Z$4,IF(J221=6,'Etapa 2 - Análisis'!$AD$4,IF(J221=7,'Etapa 2 - Análisis'!$AE$4,IF(J221=11,'Etapa 2 - Análisis'!$AI$4,IF(J221=3,'Etapa 2 - Análisis'!$AA$4,IF(J221=8,'Etapa 2 - Análisis'!$AF$4,IF(J221=12,'Etapa 2 - Análisis'!$AJ$4,IF(J221=16,'Etapa 2 - Análisis'!$AN$4,IF(J221=4,'Etapa 2 - Análisis'!$AB$4,IF(J221=5,'Etapa 2 - Análisis'!$AC$4,IF(J221=9,'Etapa 2 - Análisis'!$AG$4,IF(J221=13,'Etapa 2 - Análisis'!$AK$4,IF(J221=17,'Etapa 2 - Análisis'!$AO$4,IF(J221=18,'Etapa 2 - Análisis'!$AP$4,IF(J221=21,'Etapa 2 - Análisis'!$AS$4,IF(J221=22,'Etapa 2 - Análisis'!$AT$4,IF(J221=10,'Etapa 2 - Análisis'!$AH$4,IF(J221=14,'Etapa 2 - Análisis'!$AL$4,IF(J221=15,'Etapa 2 - Análisis'!$AM$4,IF(J221=19,'Etapa 2 - Análisis'!$AQ$4,IF(J221=20,'Etapa 2 - Análisis'!$AR$4,IF(J221=23,'Etapa 2 - Análisis'!$AU$4,IF(J221=24,'Etapa 2 - Análisis'!$AV$4,IF(J221=25,'Etapa 2 - Análisis'!$AW$4,IF(J221=26,'Etapa 2 - Análisis'!$Y$13,IF(J221=27,'Etapa 2 - Análisis'!$Z$13,IF(J221=28,'Etapa 2 - Análisis'!$AA$13,IF(J221=29,'Etapa 2 - Análisis'!$AB$13,IF(J221=30,'Etapa 2 - Análisis'!$AC$13,IF(J221=31,'Etapa 2 - Análisis'!$AD$13,IF(J221=32,'Etapa 2 - Análisis'!$AE$13,IF(J221=33,'Etapa 2 - Análisis'!$AF$13,IF(J221=34,'Etapa 2 - Análisis'!$AG$13,IF(J221=35,'Etapa 2 - Análisis'!$AH$13,IF(J221=36,'Etapa 2 - Análisis'!$AI$13,IF(J221=37,'Etapa 2 - Análisis'!$AJ$13,IF(J221=38,'Etapa 2 - Análisis'!$AK$13,IF(J221=39,'Etapa 2 - Análisis'!$AL$13,IF(J221=40,'Etapa 2 - Análisis'!$AM$13,IF(J221=41,'Etapa 2 - Análisis'!$Y$8,IF(J221=42,'Etapa 2 - Análisis'!$Z$8,IF(J221=43,'Etapa 2 - Análisis'!$AA$8,IF(J221=44,'Etapa 2 - Análisis'!$AB$8,IF(J221=45,'Etapa 2 - Análisis'!$AC$8,IF(J221=46,'Etapa 2 - Análisis'!$AD$8,IF(J221=47,'Etapa 2 - Análisis'!$AE$8,IF(J221=48,'Etapa 2 - Análisis'!$AF$8,IF(J221=49,'Etapa 2 - Análisis'!$AG$8,"Sin Zona")))))))))))))))))))))))))))))))))))))))))))))))))</f>
        <v>ZONA DE RIESGO MODERADA</v>
      </c>
      <c r="L221" s="167" t="s">
        <v>321</v>
      </c>
      <c r="M221" s="65" t="s">
        <v>800</v>
      </c>
      <c r="N221" s="66" t="s">
        <v>225</v>
      </c>
      <c r="O221" s="35" t="str">
        <f>IF($C$33="Oportunidad","NO APLICA","")</f>
        <v/>
      </c>
      <c r="P221" s="35" t="s">
        <v>395</v>
      </c>
      <c r="Q221" s="167" t="s">
        <v>208</v>
      </c>
      <c r="R221" s="35">
        <f>IF(Q221="1 - Rara vez",1,IF(Q221="2 - Improbable",2,IF(Q221="3 - Posible",3,IF(Q221="4 - Probable",4,IF(Q221="5 - Casi seguro",5,IF(Q221="1 - Baja",6,IF(Q221="2 - Media",7,IF(Q221="3 - Alta",8,IF(Q221="NO APLICA","",IF(Q221="Seleccione",0))))))))))</f>
        <v>1</v>
      </c>
      <c r="S221" s="167" t="s">
        <v>221</v>
      </c>
      <c r="T221" s="35">
        <f>IF(S221="1 -Insignificante",1,IF(S221="2 -Menor",2,IF(S221="3 -Moderado",3,IF(S221="4 -Mayor",4,IF(S221="10 -Mayor",7,IF(S221="5 -Catastrófico",5,IF(S221="5 -Moderado",6,IF(S221="20 -Catastrófico",8,IF(S221="1 - Mínimo/Leve",9,IF(S221="2 - Importante",10,IF(S221="3 - Fuerte",11,IF(S221="NO APLICA","",IF(S221="Seleccione",0)))))))))))))</f>
        <v>6</v>
      </c>
      <c r="U221" s="35">
        <f>IF(AND(R221=1,T221=1),1,IF(AND(R221=1,T221=2),2,IF(AND(R221=1,T221=3),3,IF(AND(R221=1,T221=4),4,IF(AND(R221=1,T221=5),5,IF(AND(R221=2,T221=1),6,IF(AND(R221=2,T221=2),7,IF(AND(R221=2,T221=3),8,IF(AND(R221=2,T221=4),9,IF(AND(R221=2,T221=5),10,IF(AND(R221=3,T221=1),11,IF(AND(R221=3,T221=2),12,IF(AND(R221=3,T221=3),13,IF(AND(R221=3,T221=4),14,IF(AND(R221=3,T221=5),15,IF(AND(R221=4,T221=1),16,IF(AND(R221=4,T221=2),17,IF(AND(R221=4,T221=3),18,IF(AND(R221=4,T221=4),19,IF(AND(R221=4,T221=5),20,IF(AND(R221=5,T221=1),21,IF(AND(R221=5,T221=2),22,IF(AND(R221=5,T221=3),23,IF(AND(R221=5,T221=4),24,IF(AND(R221=5,T221=5),25,IF(AND(R221=1,T221=6),26,IF(AND(R221=1,T221=7),27,IF(AND(R221=1,T221=8),28,IF(AND(R221=2,T221=6),29,IF(AND(R221=2,T221=7),30,IF(AND(R221=2,T221=8),31,IF(AND(R221=3,T221=6),32,IF(AND(R221=3,T221=7),33,IF(AND(R221=3,T221=8),34,IF(AND(R221=4,T221=6),35,IF(AND(R221=4,T221=7),36,IF(AND(R221=4,T221=8),37,IF(AND(R221=5,T221=6),38,IF(AND(R221=5,T221=7),39,IF(AND(R221=5,T221=8),40,IF(AND(R221=6,T221=9),41,IF(AND(R221=6,T221=10),42,IF(AND(R221=6,T221=11),43,IF(AND(R221=7,T221=9),44,IF(AND(R221=7,T221=10),45,IF(AND(R221=7,T221=11),46,IF(AND(R221=8,T221=9),47,IF(AND(R221=8,T221=10),48,IF(AND(R221=8,T221=11),49,IF(AND(R221="",T221=""),"","Seleccione"))))))))))))))))))))))))))))))))))))))))))))))))))</f>
        <v>26</v>
      </c>
      <c r="V221" s="173" t="str">
        <f>IF(U221=1,'Etapa 2 - Análisis'!$Y$4,IF(U221=2,'Etapa 2 - Análisis'!$Z$4,IF(U221=6,'Etapa 2 - Análisis'!$AD$4,IF(U221=7,'Etapa 2 - Análisis'!$AE$4,IF(U221=11,'Etapa 2 - Análisis'!$AI$4,IF(U221=3,'Etapa 2 - Análisis'!$AA$4,IF(U221=8,'Etapa 2 - Análisis'!$AF$4,IF(U221=12,'Etapa 2 - Análisis'!$AJ$4,IF(U221=16,'Etapa 2 - Análisis'!$AN$4,IF(U221=4,'Etapa 2 - Análisis'!$AB$4,IF(U221=5,'Etapa 2 - Análisis'!$AC$4,IF(U221=9,'Etapa 2 - Análisis'!$AF$4,IF(U221=13,'Etapa 2 - Análisis'!$AK$4,IF(U221=17,'Etapa 2 - Análisis'!$AO$4,IF(U221=18,'Etapa 2 - Análisis'!$AP$4,IF(U221=21,'Etapa 2 - Análisis'!$AS$4,IF(U221=22,'Etapa 2 - Análisis'!$AT$4,IF(U221=10,'Etapa 2 - Análisis'!$AH$4,IF(U221=14,'Etapa 2 - Análisis'!$AL$4,IF(U221=15,'Etapa 2 - Análisis'!$AM$4,IF(U221=19,'Etapa 2 - Análisis'!$AQ$4,IF(U221=20,'Etapa 2 - Análisis'!$AR$4,IF(U221=23,'Etapa 2 - Análisis'!$AU$4,IF(U221=24,'Etapa 2 - Análisis'!$AV$4,IF(U221=25,'Etapa 2 - Análisis'!$AW$4,IF(U221=26,'Etapa 2 - Análisis'!$Y$13,IF(U221=27,'Etapa 2 - Análisis'!$Z$13,IF(U221=28,'Etapa 2 - Análisis'!$AA$13,IF(U221=29,'Etapa 2 - Análisis'!$AB$13,IF(U221=30,'Etapa 2 - Análisis'!$AC$13,IF(U221=31,'Etapa 2 - Análisis'!$AD$13,IF(U221=32,'Etapa 2 - Análisis'!$AE$13,IF(U221=33,'Etapa 2 - Análisis'!$AF$13,IF(U221=34,'Etapa 2 - Análisis'!$AG$13,IF(U221=35,'Etapa 2 - Análisis'!$AH$13,IF(U221=36,'Etapa 2 - Análisis'!$AI$13,IF(U221=37,'Etapa 2 - Análisis'!$AJ$13,IF(U221=38,'Etapa 2 - Análisis'!$AK$13,IF(U221=39,'Etapa 2 - Análisis'!$AL$13,IF(U221=40,'Etapa 2 - Análisis'!$AM$13,IF(U221=41,'Etapa 2 - Análisis'!$Y$8,IF(U221=42,'Etapa 2 - Análisis'!$Z$8,IF(U221=43,'Etapa 2 - Análisis'!$AA$8,IF(U221=44,'Etapa 2 - Análisis'!$AB$8,IF(U221=45,'Etapa 2 - Análisis'!$AC$8,IF(U221=46,'Etapa 2 - Análisis'!$AD$8,IF(U221=47,'Etapa 2 - Análisis'!$AE$8,IF(U221=48,'Etapa 2 - Análisis'!$AF$8,IF(U221=49,'Etapa 2 - Análisis'!$AG$8,IF(U221="","NO APLICA","Sin Zona"))))))))))))))))))))))))))))))))))))))))))))))))))</f>
        <v>ZONA DE RIESGO BAJA</v>
      </c>
      <c r="W221" s="80" t="s">
        <v>801</v>
      </c>
      <c r="X221" s="182" t="s">
        <v>481</v>
      </c>
      <c r="Y221" s="253"/>
      <c r="Z221" s="80" t="s">
        <v>803</v>
      </c>
      <c r="AA221" s="180" t="s">
        <v>805</v>
      </c>
    </row>
    <row r="222" spans="1:27" ht="33.75" customHeight="1" x14ac:dyDescent="0.25">
      <c r="A222" s="166"/>
      <c r="B222" s="178"/>
      <c r="C222" s="168"/>
      <c r="D222" s="65" t="s">
        <v>798</v>
      </c>
      <c r="E222" s="180"/>
      <c r="F222" s="168"/>
      <c r="G222" s="35"/>
      <c r="H222" s="168"/>
      <c r="I222" s="35"/>
      <c r="J222" s="35"/>
      <c r="K222" s="173"/>
      <c r="L222" s="168"/>
      <c r="M222" s="65" t="s">
        <v>808</v>
      </c>
      <c r="N222" s="66" t="s">
        <v>225</v>
      </c>
      <c r="O222" s="35" t="s">
        <v>395</v>
      </c>
      <c r="P222" s="35" t="str">
        <f t="shared" ref="O222:P237" si="38">IF($C$33="Oportunidad","NO APLICA","")</f>
        <v/>
      </c>
      <c r="Q222" s="168"/>
      <c r="R222" s="35"/>
      <c r="S222" s="168"/>
      <c r="T222" s="35"/>
      <c r="U222" s="35"/>
      <c r="V222" s="173"/>
      <c r="W222" s="65" t="s">
        <v>802</v>
      </c>
      <c r="X222" s="182" t="s">
        <v>481</v>
      </c>
      <c r="Y222" s="253"/>
      <c r="Z222" s="80" t="s">
        <v>804</v>
      </c>
      <c r="AA222" s="180"/>
    </row>
    <row r="223" spans="1:27" x14ac:dyDescent="0.25">
      <c r="A223" s="166"/>
      <c r="B223" s="178"/>
      <c r="C223" s="168"/>
      <c r="D223" s="80"/>
      <c r="E223" s="180"/>
      <c r="F223" s="168"/>
      <c r="G223" s="35"/>
      <c r="H223" s="168"/>
      <c r="I223" s="35"/>
      <c r="J223" s="35"/>
      <c r="K223" s="173"/>
      <c r="L223" s="168"/>
      <c r="M223" s="65"/>
      <c r="N223" s="66" t="s">
        <v>218</v>
      </c>
      <c r="O223" s="35" t="str">
        <f t="shared" si="38"/>
        <v/>
      </c>
      <c r="P223" s="35" t="str">
        <f t="shared" si="38"/>
        <v/>
      </c>
      <c r="Q223" s="168"/>
      <c r="R223" s="35"/>
      <c r="S223" s="168"/>
      <c r="T223" s="35"/>
      <c r="U223" s="35"/>
      <c r="V223" s="173"/>
      <c r="W223" s="80"/>
      <c r="X223" s="80"/>
      <c r="Y223" s="80"/>
      <c r="Z223" s="80"/>
      <c r="AA223" s="180"/>
    </row>
    <row r="224" spans="1:27" x14ac:dyDescent="0.25">
      <c r="A224" s="166"/>
      <c r="B224" s="178"/>
      <c r="C224" s="168"/>
      <c r="D224" s="80"/>
      <c r="E224" s="180"/>
      <c r="F224" s="168"/>
      <c r="G224" s="35"/>
      <c r="H224" s="168"/>
      <c r="I224" s="35"/>
      <c r="J224" s="35"/>
      <c r="K224" s="173"/>
      <c r="L224" s="168"/>
      <c r="M224" s="65"/>
      <c r="N224" s="66" t="s">
        <v>218</v>
      </c>
      <c r="O224" s="35" t="str">
        <f t="shared" si="38"/>
        <v/>
      </c>
      <c r="P224" s="35" t="str">
        <f t="shared" si="38"/>
        <v/>
      </c>
      <c r="Q224" s="168"/>
      <c r="R224" s="35"/>
      <c r="S224" s="168"/>
      <c r="T224" s="35"/>
      <c r="U224" s="35"/>
      <c r="V224" s="173"/>
      <c r="W224" s="80"/>
      <c r="X224" s="80"/>
      <c r="Y224" s="80"/>
      <c r="Z224" s="80"/>
      <c r="AA224" s="180"/>
    </row>
    <row r="225" spans="1:27" x14ac:dyDescent="0.25">
      <c r="A225" s="166"/>
      <c r="B225" s="179"/>
      <c r="C225" s="169"/>
      <c r="D225" s="80"/>
      <c r="E225" s="180"/>
      <c r="F225" s="169"/>
      <c r="G225" s="35"/>
      <c r="H225" s="169"/>
      <c r="I225" s="35"/>
      <c r="J225" s="35"/>
      <c r="K225" s="173"/>
      <c r="L225" s="169"/>
      <c r="M225" s="65"/>
      <c r="N225" s="66" t="s">
        <v>218</v>
      </c>
      <c r="O225" s="35" t="str">
        <f t="shared" si="38"/>
        <v/>
      </c>
      <c r="P225" s="35" t="str">
        <f t="shared" si="38"/>
        <v/>
      </c>
      <c r="Q225" s="169"/>
      <c r="R225" s="35"/>
      <c r="S225" s="169"/>
      <c r="T225" s="35"/>
      <c r="U225" s="35"/>
      <c r="V225" s="173"/>
      <c r="W225" s="80"/>
      <c r="X225" s="80"/>
      <c r="Y225" s="80"/>
      <c r="Z225" s="80"/>
      <c r="AA225" s="180"/>
    </row>
    <row r="226" spans="1:27" ht="30" customHeight="1" x14ac:dyDescent="0.25">
      <c r="A226" s="166">
        <v>42</v>
      </c>
      <c r="B226" s="177" t="s">
        <v>814</v>
      </c>
      <c r="C226" s="167" t="s">
        <v>333</v>
      </c>
      <c r="D226" s="65" t="s">
        <v>1095</v>
      </c>
      <c r="E226" s="180" t="s">
        <v>809</v>
      </c>
      <c r="F226" s="167" t="s">
        <v>208</v>
      </c>
      <c r="G226" s="35">
        <f>IF(F226="1 - Rara vez",1,IF(F226="2 - Improbable",2,IF(F226="3 - Posible",3,IF(F226="4 - Probable",4,IF(F226="5 - Casi seguro",5,IF(F226="1 - Baja",6,IF(F226="2 - Media",7,IF(F226="3 - Alta",8,IF(F226="Seleccione",0)))))))))</f>
        <v>1</v>
      </c>
      <c r="H226" s="167" t="s">
        <v>223</v>
      </c>
      <c r="I226" s="35">
        <f>IF(H226="1 -Insignificante",1,IF(H226="2 -Menor",2,IF(H226="3 -Moderado",3,IF(H226="5 -Moderado",6,IF(H226="4 -Mayor",4,IF(H226="10 -Mayor",7,IF(H226="5 -Catastrófico",5,IF(H226="20 -Catastrófico",8,IF(H226="1 - Mínimo/Leve",9,IF(H226="2 - Importante",10,IF(H226="3 - Fuerte",11,IF(H226="Seleccione",0))))))))))))</f>
        <v>8</v>
      </c>
      <c r="J226" s="35">
        <f>IF(AND(G226=1,I226=1),1,IF(AND(G226=1,I226=2),2,IF(AND(G226=1,I226=3),3,IF(AND(G226=1,I226=4),4,IF(AND(G226=1,I226=5),5,IF(AND(G226=2,I226=1),6,IF(AND(G226=2,I226=2),7,IF(AND(G226=2,I226=3),8,IF(AND(G226=2,I226=4),9,IF(AND(G226=2,I226=5),10,IF(AND(G226=3,I226=1),11,IF(AND(G226=3,I226=2),12,IF(AND(G226=3,I226=3),13,IF(AND(G226=3,I226=4),14,IF(AND(G226=3,I226=5),15,IF(AND(G226=4,I226=1),16,IF(AND(G226=4,I226=2),17,IF(AND(G226=4,I226=3),18,IF(AND(G226=4,I226=4),19,IF(AND(G226=4,I226=5),20,IF(AND(G226=5,I226=1),21,IF(AND(G226=5,I226=2),22,IF(AND(G226=5,I226=3),23,IF(AND(G226=5,I226=4),24,IF(AND(G226=5,I226=5),25,IF(AND(G226=1,I226=6),26,IF(AND(G226=1,I226=7),27,IF(AND(G226=1,I226=8),28,IF(AND(G226=2,I226=6),29,IF(AND(G226=2,I226=7),30,IF(AND(G226=2,I226=8),31,IF(AND(G226=3,I226=6),32,IF(AND(G226=3,I226=7),33,IF(AND(G226=3,I226=8),34,IF(AND(G226=4,I226=6),35,IF(AND(G226=4,I226=7),36,IF(AND(G226=4,I226=8),37,IF(AND(G226=5,I226=6),38,IF(AND(G226=5,I226=7),39,IF(AND(G226=5,I226=8),40,IF(AND(G226=6,I226=9),41,IF(AND(G226=6,I226=10),42,IF(AND(G226=6,I226=11),43,IF(AND(G226=7,I226=9),44,IF(AND(G226=7,I226=10),45,IF(AND(G226=7,I226=11),46,IF(AND(G226=8,I226=9),47,IF(AND(G226=8,I226=10),48,IF(AND(G226=8,I226=11),49,"Seleccione")))))))))))))))))))))))))))))))))))))))))))))))))</f>
        <v>28</v>
      </c>
      <c r="K226" s="173" t="str">
        <f>IF(J226=1,'Etapa 2 - Análisis'!$Y$4,IF(J226=2,'Etapa 2 - Análisis'!$Z$4,IF(J226=6,'Etapa 2 - Análisis'!$AD$4,IF(J226=7,'Etapa 2 - Análisis'!$AE$4,IF(J226=11,'Etapa 2 - Análisis'!$AI$4,IF(J226=3,'Etapa 2 - Análisis'!$AA$4,IF(J226=8,'Etapa 2 - Análisis'!$AF$4,IF(J226=12,'Etapa 2 - Análisis'!$AJ$4,IF(J226=16,'Etapa 2 - Análisis'!$AN$4,IF(J226=4,'Etapa 2 - Análisis'!$AB$4,IF(J226=5,'Etapa 2 - Análisis'!$AC$4,IF(J226=9,'Etapa 2 - Análisis'!$AG$4,IF(J226=13,'Etapa 2 - Análisis'!$AK$4,IF(J226=17,'Etapa 2 - Análisis'!$AO$4,IF(J226=18,'Etapa 2 - Análisis'!$AP$4,IF(J226=21,'Etapa 2 - Análisis'!$AS$4,IF(J226=22,'Etapa 2 - Análisis'!$AT$4,IF(J226=10,'Etapa 2 - Análisis'!$AH$4,IF(J226=14,'Etapa 2 - Análisis'!$AL$4,IF(J226=15,'Etapa 2 - Análisis'!$AM$4,IF(J226=19,'Etapa 2 - Análisis'!$AQ$4,IF(J226=20,'Etapa 2 - Análisis'!$AR$4,IF(J226=23,'Etapa 2 - Análisis'!$AU$4,IF(J226=24,'Etapa 2 - Análisis'!$AV$4,IF(J226=25,'Etapa 2 - Análisis'!$AW$4,IF(J226=26,'Etapa 2 - Análisis'!$Y$13,IF(J226=27,'Etapa 2 - Análisis'!$Z$13,IF(J226=28,'Etapa 2 - Análisis'!$AA$13,IF(J226=29,'Etapa 2 - Análisis'!$AB$13,IF(J226=30,'Etapa 2 - Análisis'!$AC$13,IF(J226=31,'Etapa 2 - Análisis'!$AD$13,IF(J226=32,'Etapa 2 - Análisis'!$AE$13,IF(J226=33,'Etapa 2 - Análisis'!$AF$13,IF(J226=34,'Etapa 2 - Análisis'!$AG$13,IF(J226=35,'Etapa 2 - Análisis'!$AH$13,IF(J226=36,'Etapa 2 - Análisis'!$AI$13,IF(J226=37,'Etapa 2 - Análisis'!$AJ$13,IF(J226=38,'Etapa 2 - Análisis'!$AK$13,IF(J226=39,'Etapa 2 - Análisis'!$AL$13,IF(J226=40,'Etapa 2 - Análisis'!$AM$13,IF(J226=41,'Etapa 2 - Análisis'!$Y$8,IF(J226=42,'Etapa 2 - Análisis'!$Z$8,IF(J226=43,'Etapa 2 - Análisis'!$AA$8,IF(J226=44,'Etapa 2 - Análisis'!$AB$8,IF(J226=45,'Etapa 2 - Análisis'!$AC$8,IF(J226=46,'Etapa 2 - Análisis'!$AD$8,IF(J226=47,'Etapa 2 - Análisis'!$AE$8,IF(J226=48,'Etapa 2 - Análisis'!$AF$8,IF(J226=49,'Etapa 2 - Análisis'!$AG$8,"Sin Zona")))))))))))))))))))))))))))))))))))))))))))))))))</f>
        <v>ZONA DE RIESGO MODERADA</v>
      </c>
      <c r="L226" s="167" t="s">
        <v>320</v>
      </c>
      <c r="M226" s="65" t="s">
        <v>810</v>
      </c>
      <c r="N226" s="66" t="s">
        <v>225</v>
      </c>
      <c r="O226" s="35" t="s">
        <v>395</v>
      </c>
      <c r="P226" s="35" t="str">
        <f>IF($C$33="Oportunidad","NO APLICA","")</f>
        <v/>
      </c>
      <c r="Q226" s="167" t="s">
        <v>208</v>
      </c>
      <c r="R226" s="35">
        <f>IF(Q226="1 - Rara vez",1,IF(Q226="2 - Improbable",2,IF(Q226="3 - Posible",3,IF(Q226="4 - Probable",4,IF(Q226="5 - Casi seguro",5,IF(Q226="1 - Baja",6,IF(Q226="2 - Media",7,IF(Q226="3 - Alta",8,IF(Q226="NO APLICA","",IF(Q226="Seleccione",0))))))))))</f>
        <v>1</v>
      </c>
      <c r="S226" s="167" t="s">
        <v>221</v>
      </c>
      <c r="T226" s="35">
        <f>IF(S226="1 -Insignificante",1,IF(S226="2 -Menor",2,IF(S226="3 -Moderado",3,IF(S226="4 -Mayor",4,IF(S226="10 -Mayor",7,IF(S226="5 -Catastrófico",5,IF(S226="5 -Moderado",6,IF(S226="20 -Catastrófico",8,IF(S226="1 - Mínimo/Leve",9,IF(S226="2 - Importante",10,IF(S226="3 - Fuerte",11,IF(S226="NO APLICA","",IF(S226="Seleccione",0)))))))))))))</f>
        <v>6</v>
      </c>
      <c r="U226" s="35">
        <f>IF(AND(R226=1,T226=1),1,IF(AND(R226=1,T226=2),2,IF(AND(R226=1,T226=3),3,IF(AND(R226=1,T226=4),4,IF(AND(R226=1,T226=5),5,IF(AND(R226=2,T226=1),6,IF(AND(R226=2,T226=2),7,IF(AND(R226=2,T226=3),8,IF(AND(R226=2,T226=4),9,IF(AND(R226=2,T226=5),10,IF(AND(R226=3,T226=1),11,IF(AND(R226=3,T226=2),12,IF(AND(R226=3,T226=3),13,IF(AND(R226=3,T226=4),14,IF(AND(R226=3,T226=5),15,IF(AND(R226=4,T226=1),16,IF(AND(R226=4,T226=2),17,IF(AND(R226=4,T226=3),18,IF(AND(R226=4,T226=4),19,IF(AND(R226=4,T226=5),20,IF(AND(R226=5,T226=1),21,IF(AND(R226=5,T226=2),22,IF(AND(R226=5,T226=3),23,IF(AND(R226=5,T226=4),24,IF(AND(R226=5,T226=5),25,IF(AND(R226=1,T226=6),26,IF(AND(R226=1,T226=7),27,IF(AND(R226=1,T226=8),28,IF(AND(R226=2,T226=6),29,IF(AND(R226=2,T226=7),30,IF(AND(R226=2,T226=8),31,IF(AND(R226=3,T226=6),32,IF(AND(R226=3,T226=7),33,IF(AND(R226=3,T226=8),34,IF(AND(R226=4,T226=6),35,IF(AND(R226=4,T226=7),36,IF(AND(R226=4,T226=8),37,IF(AND(R226=5,T226=6),38,IF(AND(R226=5,T226=7),39,IF(AND(R226=5,T226=8),40,IF(AND(R226=6,T226=9),41,IF(AND(R226=6,T226=10),42,IF(AND(R226=6,T226=11),43,IF(AND(R226=7,T226=9),44,IF(AND(R226=7,T226=10),45,IF(AND(R226=7,T226=11),46,IF(AND(R226=8,T226=9),47,IF(AND(R226=8,T226=10),48,IF(AND(R226=8,T226=11),49,IF(AND(R226="",T226=""),"","Seleccione"))))))))))))))))))))))))))))))))))))))))))))))))))</f>
        <v>26</v>
      </c>
      <c r="V226" s="173" t="str">
        <f>IF(U226=1,'Etapa 2 - Análisis'!$Y$4,IF(U226=2,'Etapa 2 - Análisis'!$Z$4,IF(U226=6,'Etapa 2 - Análisis'!$AD$4,IF(U226=7,'Etapa 2 - Análisis'!$AE$4,IF(U226=11,'Etapa 2 - Análisis'!$AI$4,IF(U226=3,'Etapa 2 - Análisis'!$AA$4,IF(U226=8,'Etapa 2 - Análisis'!$AF$4,IF(U226=12,'Etapa 2 - Análisis'!$AJ$4,IF(U226=16,'Etapa 2 - Análisis'!$AN$4,IF(U226=4,'Etapa 2 - Análisis'!$AB$4,IF(U226=5,'Etapa 2 - Análisis'!$AC$4,IF(U226=9,'Etapa 2 - Análisis'!$AF$4,IF(U226=13,'Etapa 2 - Análisis'!$AK$4,IF(U226=17,'Etapa 2 - Análisis'!$AO$4,IF(U226=18,'Etapa 2 - Análisis'!$AP$4,IF(U226=21,'Etapa 2 - Análisis'!$AS$4,IF(U226=22,'Etapa 2 - Análisis'!$AT$4,IF(U226=10,'Etapa 2 - Análisis'!$AH$4,IF(U226=14,'Etapa 2 - Análisis'!$AL$4,IF(U226=15,'Etapa 2 - Análisis'!$AM$4,IF(U226=19,'Etapa 2 - Análisis'!$AQ$4,IF(U226=20,'Etapa 2 - Análisis'!$AR$4,IF(U226=23,'Etapa 2 - Análisis'!$AU$4,IF(U226=24,'Etapa 2 - Análisis'!$AV$4,IF(U226=25,'Etapa 2 - Análisis'!$AW$4,IF(U226=26,'Etapa 2 - Análisis'!$Y$13,IF(U226=27,'Etapa 2 - Análisis'!$Z$13,IF(U226=28,'Etapa 2 - Análisis'!$AA$13,IF(U226=29,'Etapa 2 - Análisis'!$AB$13,IF(U226=30,'Etapa 2 - Análisis'!$AC$13,IF(U226=31,'Etapa 2 - Análisis'!$AD$13,IF(U226=32,'Etapa 2 - Análisis'!$AE$13,IF(U226=33,'Etapa 2 - Análisis'!$AF$13,IF(U226=34,'Etapa 2 - Análisis'!$AG$13,IF(U226=35,'Etapa 2 - Análisis'!$AH$13,IF(U226=36,'Etapa 2 - Análisis'!$AI$13,IF(U226=37,'Etapa 2 - Análisis'!$AJ$13,IF(U226=38,'Etapa 2 - Análisis'!$AK$13,IF(U226=39,'Etapa 2 - Análisis'!$AL$13,IF(U226=40,'Etapa 2 - Análisis'!$AM$13,IF(U226=41,'Etapa 2 - Análisis'!$Y$8,IF(U226=42,'Etapa 2 - Análisis'!$Z$8,IF(U226=43,'Etapa 2 - Análisis'!$AA$8,IF(U226=44,'Etapa 2 - Análisis'!$AB$8,IF(U226=45,'Etapa 2 - Análisis'!$AC$8,IF(U226=46,'Etapa 2 - Análisis'!$AD$8,IF(U226=47,'Etapa 2 - Análisis'!$AE$8,IF(U226=48,'Etapa 2 - Análisis'!$AF$8,IF(U226=49,'Etapa 2 - Análisis'!$AG$8,IF(U226="","NO APLICA","Sin Zona"))))))))))))))))))))))))))))))))))))))))))))))))))</f>
        <v>ZONA DE RIESGO BAJA</v>
      </c>
      <c r="W226" s="80" t="s">
        <v>615</v>
      </c>
      <c r="X226" s="182" t="s">
        <v>450</v>
      </c>
      <c r="Y226" s="183"/>
      <c r="Z226" s="80" t="s">
        <v>812</v>
      </c>
      <c r="AA226" s="177" t="s">
        <v>1097</v>
      </c>
    </row>
    <row r="227" spans="1:27" ht="38.25" x14ac:dyDescent="0.25">
      <c r="A227" s="166"/>
      <c r="B227" s="178"/>
      <c r="C227" s="168"/>
      <c r="D227" s="80" t="s">
        <v>1094</v>
      </c>
      <c r="E227" s="180"/>
      <c r="F227" s="168"/>
      <c r="G227" s="35"/>
      <c r="H227" s="168"/>
      <c r="I227" s="35"/>
      <c r="J227" s="35"/>
      <c r="K227" s="173"/>
      <c r="L227" s="168"/>
      <c r="M227" s="65" t="s">
        <v>811</v>
      </c>
      <c r="N227" s="66" t="s">
        <v>225</v>
      </c>
      <c r="O227" s="35" t="s">
        <v>395</v>
      </c>
      <c r="P227" s="35"/>
      <c r="Q227" s="168"/>
      <c r="R227" s="35"/>
      <c r="S227" s="168"/>
      <c r="T227" s="35"/>
      <c r="U227" s="35"/>
      <c r="V227" s="173"/>
      <c r="W227" s="80" t="s">
        <v>615</v>
      </c>
      <c r="X227" s="182" t="s">
        <v>430</v>
      </c>
      <c r="Y227" s="183"/>
      <c r="Z227" s="80" t="s">
        <v>813</v>
      </c>
      <c r="AA227" s="178"/>
    </row>
    <row r="228" spans="1:27" ht="25.5" x14ac:dyDescent="0.25">
      <c r="A228" s="166"/>
      <c r="B228" s="178"/>
      <c r="C228" s="168"/>
      <c r="D228" s="80" t="s">
        <v>1096</v>
      </c>
      <c r="E228" s="180"/>
      <c r="F228" s="168"/>
      <c r="G228" s="35"/>
      <c r="H228" s="168"/>
      <c r="I228" s="35"/>
      <c r="J228" s="35"/>
      <c r="K228" s="173"/>
      <c r="L228" s="168"/>
      <c r="M228" s="65"/>
      <c r="N228" s="66" t="s">
        <v>218</v>
      </c>
      <c r="O228" s="35"/>
      <c r="P228" s="35" t="str">
        <f t="shared" si="38"/>
        <v/>
      </c>
      <c r="Q228" s="168"/>
      <c r="R228" s="35"/>
      <c r="S228" s="168"/>
      <c r="T228" s="35"/>
      <c r="U228" s="35"/>
      <c r="V228" s="173"/>
      <c r="W228" s="80"/>
      <c r="X228" s="80"/>
      <c r="Y228" s="80"/>
      <c r="Z228" s="80"/>
      <c r="AA228" s="178"/>
    </row>
    <row r="229" spans="1:27" x14ac:dyDescent="0.25">
      <c r="A229" s="166"/>
      <c r="B229" s="178"/>
      <c r="C229" s="168"/>
      <c r="D229" s="80"/>
      <c r="E229" s="180"/>
      <c r="F229" s="168"/>
      <c r="G229" s="35"/>
      <c r="H229" s="168"/>
      <c r="I229" s="35"/>
      <c r="J229" s="35"/>
      <c r="K229" s="173"/>
      <c r="L229" s="168"/>
      <c r="M229" s="65"/>
      <c r="N229" s="66" t="s">
        <v>218</v>
      </c>
      <c r="O229" s="35" t="str">
        <f t="shared" si="38"/>
        <v/>
      </c>
      <c r="P229" s="35" t="str">
        <f t="shared" si="38"/>
        <v/>
      </c>
      <c r="Q229" s="168"/>
      <c r="R229" s="35"/>
      <c r="S229" s="168"/>
      <c r="T229" s="35"/>
      <c r="U229" s="35"/>
      <c r="V229" s="173"/>
      <c r="W229" s="80"/>
      <c r="X229" s="80"/>
      <c r="Y229" s="80"/>
      <c r="Z229" s="80"/>
      <c r="AA229" s="178"/>
    </row>
    <row r="230" spans="1:27" x14ac:dyDescent="0.25">
      <c r="A230" s="166"/>
      <c r="B230" s="179"/>
      <c r="C230" s="169"/>
      <c r="D230" s="80"/>
      <c r="E230" s="180"/>
      <c r="F230" s="169"/>
      <c r="G230" s="35"/>
      <c r="H230" s="169"/>
      <c r="I230" s="35"/>
      <c r="J230" s="35"/>
      <c r="K230" s="173"/>
      <c r="L230" s="169"/>
      <c r="M230" s="65"/>
      <c r="N230" s="66" t="s">
        <v>218</v>
      </c>
      <c r="O230" s="35" t="str">
        <f t="shared" si="38"/>
        <v/>
      </c>
      <c r="P230" s="35" t="str">
        <f t="shared" si="38"/>
        <v/>
      </c>
      <c r="Q230" s="169"/>
      <c r="R230" s="35"/>
      <c r="S230" s="169"/>
      <c r="T230" s="35"/>
      <c r="U230" s="35"/>
      <c r="V230" s="173"/>
      <c r="W230" s="80"/>
      <c r="X230" s="80"/>
      <c r="Y230" s="80"/>
      <c r="Z230" s="80"/>
      <c r="AA230" s="179"/>
    </row>
    <row r="231" spans="1:27" ht="66.75" customHeight="1" x14ac:dyDescent="0.25">
      <c r="A231" s="166">
        <v>43</v>
      </c>
      <c r="B231" s="193" t="s">
        <v>829</v>
      </c>
      <c r="C231" s="167" t="s">
        <v>333</v>
      </c>
      <c r="D231" s="125" t="s">
        <v>819</v>
      </c>
      <c r="E231" s="170" t="s">
        <v>822</v>
      </c>
      <c r="F231" s="167" t="s">
        <v>206</v>
      </c>
      <c r="G231" s="35">
        <f>IF(F231="1 - Rara vez",1,IF(F231="2 - Improbable",2,IF(F231="3 - Posible",3,IF(F231="4 - Probable",4,IF(F231="5 - Casi seguro",5,IF(F231="1 - Baja",6,IF(F231="2 - Media",7,IF(F231="3 - Alta",8,IF(F231="Seleccione",0)))))))))</f>
        <v>3</v>
      </c>
      <c r="H231" s="167" t="s">
        <v>221</v>
      </c>
      <c r="I231" s="35">
        <f>IF(H231="1 -Insignificante",1,IF(H231="2 -Menor",2,IF(H231="3 -Moderado",3,IF(H231="5 -Moderado",6,IF(H231="4 -Mayor",4,IF(H231="10 -Mayor",7,IF(H231="5 -Catastrófico",5,IF(H231="20 -Catastrófico",8,IF(H231="1 - Mínimo/Leve",9,IF(H231="2 - Importante",10,IF(H231="3 - Fuerte",11,IF(H231="Seleccione",0))))))))))))</f>
        <v>6</v>
      </c>
      <c r="J231" s="35">
        <f>IF(AND(G231=1,I231=1),1,IF(AND(G231=1,I231=2),2,IF(AND(G231=1,I231=3),3,IF(AND(G231=1,I231=4),4,IF(AND(G231=1,I231=5),5,IF(AND(G231=2,I231=1),6,IF(AND(G231=2,I231=2),7,IF(AND(G231=2,I231=3),8,IF(AND(G231=2,I231=4),9,IF(AND(G231=2,I231=5),10,IF(AND(G231=3,I231=1),11,IF(AND(G231=3,I231=2),12,IF(AND(G231=3,I231=3),13,IF(AND(G231=3,I231=4),14,IF(AND(G231=3,I231=5),15,IF(AND(G231=4,I231=1),16,IF(AND(G231=4,I231=2),17,IF(AND(G231=4,I231=3),18,IF(AND(G231=4,I231=4),19,IF(AND(G231=4,I231=5),20,IF(AND(G231=5,I231=1),21,IF(AND(G231=5,I231=2),22,IF(AND(G231=5,I231=3),23,IF(AND(G231=5,I231=4),24,IF(AND(G231=5,I231=5),25,IF(AND(G231=1,I231=6),26,IF(AND(G231=1,I231=7),27,IF(AND(G231=1,I231=8),28,IF(AND(G231=2,I231=6),29,IF(AND(G231=2,I231=7),30,IF(AND(G231=2,I231=8),31,IF(AND(G231=3,I231=6),32,IF(AND(G231=3,I231=7),33,IF(AND(G231=3,I231=8),34,IF(AND(G231=4,I231=6),35,IF(AND(G231=4,I231=7),36,IF(AND(G231=4,I231=8),37,IF(AND(G231=5,I231=6),38,IF(AND(G231=5,I231=7),39,IF(AND(G231=5,I231=8),40,IF(AND(G231=6,I231=9),41,IF(AND(G231=6,I231=10),42,IF(AND(G231=6,I231=11),43,IF(AND(G231=7,I231=9),44,IF(AND(G231=7,I231=10),45,IF(AND(G231=7,I231=11),46,IF(AND(G231=8,I231=9),47,IF(AND(G231=8,I231=10),48,IF(AND(G231=8,I231=11),49,"Seleccione")))))))))))))))))))))))))))))))))))))))))))))))))</f>
        <v>32</v>
      </c>
      <c r="K231" s="173" t="str">
        <f>IF(J231=1,'Etapa 2 - Análisis'!$Y$4,IF(J231=2,'Etapa 2 - Análisis'!$Z$4,IF(J231=6,'Etapa 2 - Análisis'!$AD$4,IF(J231=7,'Etapa 2 - Análisis'!$AE$4,IF(J231=11,'Etapa 2 - Análisis'!$AI$4,IF(J231=3,'Etapa 2 - Análisis'!$AA$4,IF(J231=8,'Etapa 2 - Análisis'!$AF$4,IF(J231=12,'Etapa 2 - Análisis'!$AJ$4,IF(J231=16,'Etapa 2 - Análisis'!$AN$4,IF(J231=4,'Etapa 2 - Análisis'!$AB$4,IF(J231=5,'Etapa 2 - Análisis'!$AC$4,IF(J231=9,'Etapa 2 - Análisis'!$AG$4,IF(J231=13,'Etapa 2 - Análisis'!$AK$4,IF(J231=17,'Etapa 2 - Análisis'!$AO$4,IF(J231=18,'Etapa 2 - Análisis'!$AP$4,IF(J231=21,'Etapa 2 - Análisis'!$AS$4,IF(J231=22,'Etapa 2 - Análisis'!$AT$4,IF(J231=10,'Etapa 2 - Análisis'!$AH$4,IF(J231=14,'Etapa 2 - Análisis'!$AL$4,IF(J231=15,'Etapa 2 - Análisis'!$AM$4,IF(J231=19,'Etapa 2 - Análisis'!$AQ$4,IF(J231=20,'Etapa 2 - Análisis'!$AR$4,IF(J231=23,'Etapa 2 - Análisis'!$AU$4,IF(J231=24,'Etapa 2 - Análisis'!$AV$4,IF(J231=25,'Etapa 2 - Análisis'!$AW$4,IF(J231=26,'Etapa 2 - Análisis'!$Y$13,IF(J231=27,'Etapa 2 - Análisis'!$Z$13,IF(J231=28,'Etapa 2 - Análisis'!$AA$13,IF(J231=29,'Etapa 2 - Análisis'!$AB$13,IF(J231=30,'Etapa 2 - Análisis'!$AC$13,IF(J231=31,'Etapa 2 - Análisis'!$AD$13,IF(J231=32,'Etapa 2 - Análisis'!$AE$13,IF(J231=33,'Etapa 2 - Análisis'!$AF$13,IF(J231=34,'Etapa 2 - Análisis'!$AG$13,IF(J231=35,'Etapa 2 - Análisis'!$AH$13,IF(J231=36,'Etapa 2 - Análisis'!$AI$13,IF(J231=37,'Etapa 2 - Análisis'!$AJ$13,IF(J231=38,'Etapa 2 - Análisis'!$AK$13,IF(J231=39,'Etapa 2 - Análisis'!$AL$13,IF(J231=40,'Etapa 2 - Análisis'!$AM$13,IF(J231=41,'Etapa 2 - Análisis'!$Y$8,IF(J231=42,'Etapa 2 - Análisis'!$Z$8,IF(J231=43,'Etapa 2 - Análisis'!$AA$8,IF(J231=44,'Etapa 2 - Análisis'!$AB$8,IF(J231=45,'Etapa 2 - Análisis'!$AC$8,IF(J231=46,'Etapa 2 - Análisis'!$AD$8,IF(J231=47,'Etapa 2 - Análisis'!$AE$8,IF(J231=48,'Etapa 2 - Análisis'!$AF$8,IF(J231=49,'Etapa 2 - Análisis'!$AG$8,"Sin Zona")))))))))))))))))))))))))))))))))))))))))))))))))</f>
        <v>ZONA DE RIESGO MODERADA</v>
      </c>
      <c r="L231" s="167" t="s">
        <v>320</v>
      </c>
      <c r="M231" s="125" t="s">
        <v>823</v>
      </c>
      <c r="N231" s="66" t="s">
        <v>225</v>
      </c>
      <c r="O231" s="35" t="s">
        <v>395</v>
      </c>
      <c r="P231" s="35" t="str">
        <f>IF($C$33="Oportunidad","NO APLICA","")</f>
        <v/>
      </c>
      <c r="Q231" s="167" t="s">
        <v>208</v>
      </c>
      <c r="R231" s="35">
        <f>IF(Q231="1 - Rara vez",1,IF(Q231="2 - Improbable",2,IF(Q231="3 - Posible",3,IF(Q231="4 - Probable",4,IF(Q231="5 - Casi seguro",5,IF(Q231="1 - Baja",6,IF(Q231="2 - Media",7,IF(Q231="3 - Alta",8,IF(Q231="NO APLICA","",IF(Q231="Seleccione",0))))))))))</f>
        <v>1</v>
      </c>
      <c r="S231" s="167" t="s">
        <v>221</v>
      </c>
      <c r="T231" s="35">
        <f>IF(S231="1 -Insignificante",1,IF(S231="2 -Menor",2,IF(S231="3 -Moderado",3,IF(S231="4 -Mayor",4,IF(S231="10 -Mayor",7,IF(S231="5 -Catastrófico",5,IF(S231="5 -Moderado",6,IF(S231="20 -Catastrófico",8,IF(S231="1 - Mínimo/Leve",9,IF(S231="2 - Importante",10,IF(S231="3 - Fuerte",11,IF(S231="NO APLICA","",IF(S231="Seleccione",0)))))))))))))</f>
        <v>6</v>
      </c>
      <c r="U231" s="35">
        <f>IF(AND(R231=1,T231=1),1,IF(AND(R231=1,T231=2),2,IF(AND(R231=1,T231=3),3,IF(AND(R231=1,T231=4),4,IF(AND(R231=1,T231=5),5,IF(AND(R231=2,T231=1),6,IF(AND(R231=2,T231=2),7,IF(AND(R231=2,T231=3),8,IF(AND(R231=2,T231=4),9,IF(AND(R231=2,T231=5),10,IF(AND(R231=3,T231=1),11,IF(AND(R231=3,T231=2),12,IF(AND(R231=3,T231=3),13,IF(AND(R231=3,T231=4),14,IF(AND(R231=3,T231=5),15,IF(AND(R231=4,T231=1),16,IF(AND(R231=4,T231=2),17,IF(AND(R231=4,T231=3),18,IF(AND(R231=4,T231=4),19,IF(AND(R231=4,T231=5),20,IF(AND(R231=5,T231=1),21,IF(AND(R231=5,T231=2),22,IF(AND(R231=5,T231=3),23,IF(AND(R231=5,T231=4),24,IF(AND(R231=5,T231=5),25,IF(AND(R231=1,T231=6),26,IF(AND(R231=1,T231=7),27,IF(AND(R231=1,T231=8),28,IF(AND(R231=2,T231=6),29,IF(AND(R231=2,T231=7),30,IF(AND(R231=2,T231=8),31,IF(AND(R231=3,T231=6),32,IF(AND(R231=3,T231=7),33,IF(AND(R231=3,T231=8),34,IF(AND(R231=4,T231=6),35,IF(AND(R231=4,T231=7),36,IF(AND(R231=4,T231=8),37,IF(AND(R231=5,T231=6),38,IF(AND(R231=5,T231=7),39,IF(AND(R231=5,T231=8),40,IF(AND(R231=6,T231=9),41,IF(AND(R231=6,T231=10),42,IF(AND(R231=6,T231=11),43,IF(AND(R231=7,T231=9),44,IF(AND(R231=7,T231=10),45,IF(AND(R231=7,T231=11),46,IF(AND(R231=8,T231=9),47,IF(AND(R231=8,T231=10),48,IF(AND(R231=8,T231=11),49,IF(AND(R231="",T231=""),"","Seleccione"))))))))))))))))))))))))))))))))))))))))))))))))))</f>
        <v>26</v>
      </c>
      <c r="V231" s="173" t="str">
        <f>IF(U231=1,'Etapa 2 - Análisis'!$Y$4,IF(U231=2,'Etapa 2 - Análisis'!$Z$4,IF(U231=6,'Etapa 2 - Análisis'!$AD$4,IF(U231=7,'Etapa 2 - Análisis'!$AE$4,IF(U231=11,'Etapa 2 - Análisis'!$AI$4,IF(U231=3,'Etapa 2 - Análisis'!$AA$4,IF(U231=8,'Etapa 2 - Análisis'!$AF$4,IF(U231=12,'Etapa 2 - Análisis'!$AJ$4,IF(U231=16,'Etapa 2 - Análisis'!$AN$4,IF(U231=4,'Etapa 2 - Análisis'!$AB$4,IF(U231=5,'Etapa 2 - Análisis'!$AC$4,IF(U231=9,'Etapa 2 - Análisis'!$AF$4,IF(U231=13,'Etapa 2 - Análisis'!$AK$4,IF(U231=17,'Etapa 2 - Análisis'!$AO$4,IF(U231=18,'Etapa 2 - Análisis'!$AP$4,IF(U231=21,'Etapa 2 - Análisis'!$AS$4,IF(U231=22,'Etapa 2 - Análisis'!$AT$4,IF(U231=10,'Etapa 2 - Análisis'!$AH$4,IF(U231=14,'Etapa 2 - Análisis'!$AL$4,IF(U231=15,'Etapa 2 - Análisis'!$AM$4,IF(U231=19,'Etapa 2 - Análisis'!$AQ$4,IF(U231=20,'Etapa 2 - Análisis'!$AR$4,IF(U231=23,'Etapa 2 - Análisis'!$AU$4,IF(U231=24,'Etapa 2 - Análisis'!$AV$4,IF(U231=25,'Etapa 2 - Análisis'!$AW$4,IF(U231=26,'Etapa 2 - Análisis'!$Y$13,IF(U231=27,'Etapa 2 - Análisis'!$Z$13,IF(U231=28,'Etapa 2 - Análisis'!$AA$13,IF(U231=29,'Etapa 2 - Análisis'!$AB$13,IF(U231=30,'Etapa 2 - Análisis'!$AC$13,IF(U231=31,'Etapa 2 - Análisis'!$AD$13,IF(U231=32,'Etapa 2 - Análisis'!$AE$13,IF(U231=33,'Etapa 2 - Análisis'!$AF$13,IF(U231=34,'Etapa 2 - Análisis'!$AG$13,IF(U231=35,'Etapa 2 - Análisis'!$AH$13,IF(U231=36,'Etapa 2 - Análisis'!$AI$13,IF(U231=37,'Etapa 2 - Análisis'!$AJ$13,IF(U231=38,'Etapa 2 - Análisis'!$AK$13,IF(U231=39,'Etapa 2 - Análisis'!$AL$13,IF(U231=40,'Etapa 2 - Análisis'!$AM$13,IF(U231=41,'Etapa 2 - Análisis'!$Y$8,IF(U231=42,'Etapa 2 - Análisis'!$Z$8,IF(U231=43,'Etapa 2 - Análisis'!$AA$8,IF(U231=44,'Etapa 2 - Análisis'!$AB$8,IF(U231=45,'Etapa 2 - Análisis'!$AC$8,IF(U231=46,'Etapa 2 - Análisis'!$AD$8,IF(U231=47,'Etapa 2 - Análisis'!$AE$8,IF(U231=48,'Etapa 2 - Análisis'!$AF$8,IF(U231=49,'Etapa 2 - Análisis'!$AG$8,IF(U231="","NO APLICA","Sin Zona"))))))))))))))))))))))))))))))))))))))))))))))))))</f>
        <v>ZONA DE RIESGO BAJA</v>
      </c>
      <c r="W231" s="126" t="s">
        <v>825</v>
      </c>
      <c r="X231" s="254" t="s">
        <v>430</v>
      </c>
      <c r="Y231" s="192"/>
      <c r="Z231" s="126" t="s">
        <v>826</v>
      </c>
      <c r="AA231" s="170" t="s">
        <v>827</v>
      </c>
    </row>
    <row r="232" spans="1:27" ht="60.75" customHeight="1" x14ac:dyDescent="0.25">
      <c r="A232" s="166"/>
      <c r="B232" s="171"/>
      <c r="C232" s="168"/>
      <c r="D232" s="125" t="s">
        <v>820</v>
      </c>
      <c r="E232" s="171"/>
      <c r="F232" s="168"/>
      <c r="G232" s="35"/>
      <c r="H232" s="168"/>
      <c r="I232" s="35"/>
      <c r="J232" s="35"/>
      <c r="K232" s="173"/>
      <c r="L232" s="168"/>
      <c r="M232" s="126" t="s">
        <v>824</v>
      </c>
      <c r="N232" s="66" t="s">
        <v>225</v>
      </c>
      <c r="O232" s="35" t="s">
        <v>395</v>
      </c>
      <c r="P232" s="35" t="str">
        <f t="shared" si="38"/>
        <v/>
      </c>
      <c r="Q232" s="168"/>
      <c r="R232" s="35"/>
      <c r="S232" s="168"/>
      <c r="T232" s="35"/>
      <c r="U232" s="35"/>
      <c r="V232" s="173"/>
      <c r="W232" s="125" t="s">
        <v>825</v>
      </c>
      <c r="X232" s="254" t="s">
        <v>828</v>
      </c>
      <c r="Y232" s="192"/>
      <c r="Z232" s="126" t="s">
        <v>1085</v>
      </c>
      <c r="AA232" s="188"/>
    </row>
    <row r="233" spans="1:27" ht="72.75" customHeight="1" x14ac:dyDescent="0.25">
      <c r="A233" s="166"/>
      <c r="B233" s="171"/>
      <c r="C233" s="168"/>
      <c r="D233" s="125" t="s">
        <v>821</v>
      </c>
      <c r="E233" s="171"/>
      <c r="F233" s="168"/>
      <c r="G233" s="35"/>
      <c r="H233" s="168"/>
      <c r="I233" s="35"/>
      <c r="J233" s="35"/>
      <c r="K233" s="173"/>
      <c r="L233" s="168"/>
      <c r="M233" s="65" t="s">
        <v>1083</v>
      </c>
      <c r="N233" s="66" t="s">
        <v>225</v>
      </c>
      <c r="O233" s="35" t="s">
        <v>395</v>
      </c>
      <c r="P233" s="35" t="str">
        <f t="shared" si="38"/>
        <v/>
      </c>
      <c r="Q233" s="168"/>
      <c r="R233" s="35"/>
      <c r="S233" s="168"/>
      <c r="T233" s="35"/>
      <c r="U233" s="35"/>
      <c r="V233" s="173"/>
      <c r="W233" s="125" t="s">
        <v>825</v>
      </c>
      <c r="X233" s="254" t="s">
        <v>828</v>
      </c>
      <c r="Y233" s="192"/>
      <c r="Z233" s="80" t="s">
        <v>1084</v>
      </c>
      <c r="AA233" s="188"/>
    </row>
    <row r="234" spans="1:27" x14ac:dyDescent="0.25">
      <c r="A234" s="166"/>
      <c r="B234" s="171"/>
      <c r="C234" s="168"/>
      <c r="D234" s="80"/>
      <c r="E234" s="171"/>
      <c r="F234" s="168"/>
      <c r="G234" s="35"/>
      <c r="H234" s="168"/>
      <c r="I234" s="35"/>
      <c r="J234" s="35"/>
      <c r="K234" s="173"/>
      <c r="L234" s="168"/>
      <c r="M234" s="65"/>
      <c r="N234" s="66" t="s">
        <v>218</v>
      </c>
      <c r="O234" s="35" t="str">
        <f t="shared" si="38"/>
        <v/>
      </c>
      <c r="P234" s="35" t="str">
        <f t="shared" si="38"/>
        <v/>
      </c>
      <c r="Q234" s="168"/>
      <c r="R234" s="35"/>
      <c r="S234" s="168"/>
      <c r="T234" s="35"/>
      <c r="U234" s="35"/>
      <c r="V234" s="173"/>
      <c r="W234" s="80"/>
      <c r="X234" s="80"/>
      <c r="Y234" s="80"/>
      <c r="Z234" s="80"/>
      <c r="AA234" s="188"/>
    </row>
    <row r="235" spans="1:27" x14ac:dyDescent="0.25">
      <c r="A235" s="166"/>
      <c r="B235" s="181"/>
      <c r="C235" s="169"/>
      <c r="D235" s="80"/>
      <c r="E235" s="181"/>
      <c r="F235" s="169"/>
      <c r="G235" s="35"/>
      <c r="H235" s="169"/>
      <c r="I235" s="35"/>
      <c r="J235" s="35"/>
      <c r="K235" s="173"/>
      <c r="L235" s="169"/>
      <c r="M235" s="65"/>
      <c r="N235" s="66" t="s">
        <v>218</v>
      </c>
      <c r="O235" s="35" t="str">
        <f t="shared" si="38"/>
        <v/>
      </c>
      <c r="P235" s="35" t="str">
        <f t="shared" si="38"/>
        <v/>
      </c>
      <c r="Q235" s="169"/>
      <c r="R235" s="35"/>
      <c r="S235" s="169"/>
      <c r="T235" s="35"/>
      <c r="U235" s="35"/>
      <c r="V235" s="173"/>
      <c r="W235" s="80"/>
      <c r="X235" s="80"/>
      <c r="Y235" s="80"/>
      <c r="Z235" s="80"/>
      <c r="AA235" s="189"/>
    </row>
    <row r="236" spans="1:27" ht="51" x14ac:dyDescent="0.25">
      <c r="A236" s="166">
        <v>44</v>
      </c>
      <c r="B236" s="193" t="s">
        <v>838</v>
      </c>
      <c r="C236" s="167" t="s">
        <v>333</v>
      </c>
      <c r="D236" s="126" t="s">
        <v>831</v>
      </c>
      <c r="E236" s="170" t="s">
        <v>833</v>
      </c>
      <c r="F236" s="167" t="s">
        <v>208</v>
      </c>
      <c r="G236" s="35">
        <f>IF(F236="1 - Rara vez",1,IF(F236="2 - Improbable",2,IF(F236="3 - Posible",3,IF(F236="4 - Probable",4,IF(F236="5 - Casi seguro",5,IF(F236="1 - Baja",6,IF(F236="2 - Media",7,IF(F236="3 - Alta",8,IF(F236="Seleccione",0)))))))))</f>
        <v>1</v>
      </c>
      <c r="H236" s="167" t="s">
        <v>221</v>
      </c>
      <c r="I236" s="35">
        <f>IF(H236="1 -Insignificante",1,IF(H236="2 -Menor",2,IF(H236="3 -Moderado",3,IF(H236="5 -Moderado",6,IF(H236="4 -Mayor",4,IF(H236="10 -Mayor",7,IF(H236="5 -Catastrófico",5,IF(H236="20 -Catastrófico",8,IF(H236="1 - Mínimo/Leve",9,IF(H236="2 - Importante",10,IF(H236="3 - Fuerte",11,IF(H236="Seleccione",0))))))))))))</f>
        <v>6</v>
      </c>
      <c r="J236" s="35">
        <f>IF(AND(G236=1,I236=1),1,IF(AND(G236=1,I236=2),2,IF(AND(G236=1,I236=3),3,IF(AND(G236=1,I236=4),4,IF(AND(G236=1,I236=5),5,IF(AND(G236=2,I236=1),6,IF(AND(G236=2,I236=2),7,IF(AND(G236=2,I236=3),8,IF(AND(G236=2,I236=4),9,IF(AND(G236=2,I236=5),10,IF(AND(G236=3,I236=1),11,IF(AND(G236=3,I236=2),12,IF(AND(G236=3,I236=3),13,IF(AND(G236=3,I236=4),14,IF(AND(G236=3,I236=5),15,IF(AND(G236=4,I236=1),16,IF(AND(G236=4,I236=2),17,IF(AND(G236=4,I236=3),18,IF(AND(G236=4,I236=4),19,IF(AND(G236=4,I236=5),20,IF(AND(G236=5,I236=1),21,IF(AND(G236=5,I236=2),22,IF(AND(G236=5,I236=3),23,IF(AND(G236=5,I236=4),24,IF(AND(G236=5,I236=5),25,IF(AND(G236=1,I236=6),26,IF(AND(G236=1,I236=7),27,IF(AND(G236=1,I236=8),28,IF(AND(G236=2,I236=6),29,IF(AND(G236=2,I236=7),30,IF(AND(G236=2,I236=8),31,IF(AND(G236=3,I236=6),32,IF(AND(G236=3,I236=7),33,IF(AND(G236=3,I236=8),34,IF(AND(G236=4,I236=6),35,IF(AND(G236=4,I236=7),36,IF(AND(G236=4,I236=8),37,IF(AND(G236=5,I236=6),38,IF(AND(G236=5,I236=7),39,IF(AND(G236=5,I236=8),40,IF(AND(G236=6,I236=9),41,IF(AND(G236=6,I236=10),42,IF(AND(G236=6,I236=11),43,IF(AND(G236=7,I236=9),44,IF(AND(G236=7,I236=10),45,IF(AND(G236=7,I236=11),46,IF(AND(G236=8,I236=9),47,IF(AND(G236=8,I236=10),48,IF(AND(G236=8,I236=11),49,"Seleccione")))))))))))))))))))))))))))))))))))))))))))))))))</f>
        <v>26</v>
      </c>
      <c r="K236" s="173" t="str">
        <f>IF(J236=1,'Etapa 2 - Análisis'!$Y$4,IF(J236=2,'Etapa 2 - Análisis'!$Z$4,IF(J236=6,'Etapa 2 - Análisis'!$AD$4,IF(J236=7,'Etapa 2 - Análisis'!$AE$4,IF(J236=11,'Etapa 2 - Análisis'!$AI$4,IF(J236=3,'Etapa 2 - Análisis'!$AA$4,IF(J236=8,'Etapa 2 - Análisis'!$AF$4,IF(J236=12,'Etapa 2 - Análisis'!$AJ$4,IF(J236=16,'Etapa 2 - Análisis'!$AN$4,IF(J236=4,'Etapa 2 - Análisis'!$AB$4,IF(J236=5,'Etapa 2 - Análisis'!$AC$4,IF(J236=9,'Etapa 2 - Análisis'!$AG$4,IF(J236=13,'Etapa 2 - Análisis'!$AK$4,IF(J236=17,'Etapa 2 - Análisis'!$AO$4,IF(J236=18,'Etapa 2 - Análisis'!$AP$4,IF(J236=21,'Etapa 2 - Análisis'!$AS$4,IF(J236=22,'Etapa 2 - Análisis'!$AT$4,IF(J236=10,'Etapa 2 - Análisis'!$AH$4,IF(J236=14,'Etapa 2 - Análisis'!$AL$4,IF(J236=15,'Etapa 2 - Análisis'!$AM$4,IF(J236=19,'Etapa 2 - Análisis'!$AQ$4,IF(J236=20,'Etapa 2 - Análisis'!$AR$4,IF(J236=23,'Etapa 2 - Análisis'!$AU$4,IF(J236=24,'Etapa 2 - Análisis'!$AV$4,IF(J236=25,'Etapa 2 - Análisis'!$AW$4,IF(J236=26,'Etapa 2 - Análisis'!$Y$13,IF(J236=27,'Etapa 2 - Análisis'!$Z$13,IF(J236=28,'Etapa 2 - Análisis'!$AA$13,IF(J236=29,'Etapa 2 - Análisis'!$AB$13,IF(J236=30,'Etapa 2 - Análisis'!$AC$13,IF(J236=31,'Etapa 2 - Análisis'!$AD$13,IF(J236=32,'Etapa 2 - Análisis'!$AE$13,IF(J236=33,'Etapa 2 - Análisis'!$AF$13,IF(J236=34,'Etapa 2 - Análisis'!$AG$13,IF(J236=35,'Etapa 2 - Análisis'!$AH$13,IF(J236=36,'Etapa 2 - Análisis'!$AI$13,IF(J236=37,'Etapa 2 - Análisis'!$AJ$13,IF(J236=38,'Etapa 2 - Análisis'!$AK$13,IF(J236=39,'Etapa 2 - Análisis'!$AL$13,IF(J236=40,'Etapa 2 - Análisis'!$AM$13,IF(J236=41,'Etapa 2 - Análisis'!$Y$8,IF(J236=42,'Etapa 2 - Análisis'!$Z$8,IF(J236=43,'Etapa 2 - Análisis'!$AA$8,IF(J236=44,'Etapa 2 - Análisis'!$AB$8,IF(J236=45,'Etapa 2 - Análisis'!$AC$8,IF(J236=46,'Etapa 2 - Análisis'!$AD$8,IF(J236=47,'Etapa 2 - Análisis'!$AE$8,IF(J236=48,'Etapa 2 - Análisis'!$AF$8,IF(J236=49,'Etapa 2 - Análisis'!$AG$8,"Sin Zona")))))))))))))))))))))))))))))))))))))))))))))))))</f>
        <v>ZONA DE RIESGO BAJA</v>
      </c>
      <c r="L236" s="167" t="s">
        <v>320</v>
      </c>
      <c r="M236" s="125" t="s">
        <v>834</v>
      </c>
      <c r="N236" s="66" t="s">
        <v>225</v>
      </c>
      <c r="O236" s="35" t="s">
        <v>395</v>
      </c>
      <c r="P236" s="35" t="str">
        <f>IF($C$33="Oportunidad","NO APLICA","")</f>
        <v/>
      </c>
      <c r="Q236" s="167" t="s">
        <v>208</v>
      </c>
      <c r="R236" s="35">
        <f>IF(Q236="1 - Rara vez",1,IF(Q236="2 - Improbable",2,IF(Q236="3 - Posible",3,IF(Q236="4 - Probable",4,IF(Q236="5 - Casi seguro",5,IF(Q236="1 - Baja",6,IF(Q236="2 - Media",7,IF(Q236="3 - Alta",8,IF(Q236="NO APLICA","",IF(Q236="Seleccione",0))))))))))</f>
        <v>1</v>
      </c>
      <c r="S236" s="167" t="s">
        <v>221</v>
      </c>
      <c r="T236" s="35">
        <f>IF(S236="1 -Insignificante",1,IF(S236="2 -Menor",2,IF(S236="3 -Moderado",3,IF(S236="4 -Mayor",4,IF(S236="10 -Mayor",7,IF(S236="5 -Catastrófico",5,IF(S236="5 -Moderado",6,IF(S236="20 -Catastrófico",8,IF(S236="1 - Mínimo/Leve",9,IF(S236="2 - Importante",10,IF(S236="3 - Fuerte",11,IF(S236="NO APLICA","",IF(S236="Seleccione",0)))))))))))))</f>
        <v>6</v>
      </c>
      <c r="U236" s="35">
        <f>IF(AND(R236=1,T236=1),1,IF(AND(R236=1,T236=2),2,IF(AND(R236=1,T236=3),3,IF(AND(R236=1,T236=4),4,IF(AND(R236=1,T236=5),5,IF(AND(R236=2,T236=1),6,IF(AND(R236=2,T236=2),7,IF(AND(R236=2,T236=3),8,IF(AND(R236=2,T236=4),9,IF(AND(R236=2,T236=5),10,IF(AND(R236=3,T236=1),11,IF(AND(R236=3,T236=2),12,IF(AND(R236=3,T236=3),13,IF(AND(R236=3,T236=4),14,IF(AND(R236=3,T236=5),15,IF(AND(R236=4,T236=1),16,IF(AND(R236=4,T236=2),17,IF(AND(R236=4,T236=3),18,IF(AND(R236=4,T236=4),19,IF(AND(R236=4,T236=5),20,IF(AND(R236=5,T236=1),21,IF(AND(R236=5,T236=2),22,IF(AND(R236=5,T236=3),23,IF(AND(R236=5,T236=4),24,IF(AND(R236=5,T236=5),25,IF(AND(R236=1,T236=6),26,IF(AND(R236=1,T236=7),27,IF(AND(R236=1,T236=8),28,IF(AND(R236=2,T236=6),29,IF(AND(R236=2,T236=7),30,IF(AND(R236=2,T236=8),31,IF(AND(R236=3,T236=6),32,IF(AND(R236=3,T236=7),33,IF(AND(R236=3,T236=8),34,IF(AND(R236=4,T236=6),35,IF(AND(R236=4,T236=7),36,IF(AND(R236=4,T236=8),37,IF(AND(R236=5,T236=6),38,IF(AND(R236=5,T236=7),39,IF(AND(R236=5,T236=8),40,IF(AND(R236=6,T236=9),41,IF(AND(R236=6,T236=10),42,IF(AND(R236=6,T236=11),43,IF(AND(R236=7,T236=9),44,IF(AND(R236=7,T236=10),45,IF(AND(R236=7,T236=11),46,IF(AND(R236=8,T236=9),47,IF(AND(R236=8,T236=10),48,IF(AND(R236=8,T236=11),49,IF(AND(R236="",T236=""),"","Seleccione"))))))))))))))))))))))))))))))))))))))))))))))))))</f>
        <v>26</v>
      </c>
      <c r="V236" s="173" t="str">
        <f>IF(U236=1,'Etapa 2 - Análisis'!$Y$4,IF(U236=2,'Etapa 2 - Análisis'!$Z$4,IF(U236=6,'Etapa 2 - Análisis'!$AD$4,IF(U236=7,'Etapa 2 - Análisis'!$AE$4,IF(U236=11,'Etapa 2 - Análisis'!$AI$4,IF(U236=3,'Etapa 2 - Análisis'!$AA$4,IF(U236=8,'Etapa 2 - Análisis'!$AF$4,IF(U236=12,'Etapa 2 - Análisis'!$AJ$4,IF(U236=16,'Etapa 2 - Análisis'!$AN$4,IF(U236=4,'Etapa 2 - Análisis'!$AB$4,IF(U236=5,'Etapa 2 - Análisis'!$AC$4,IF(U236=9,'Etapa 2 - Análisis'!$AF$4,IF(U236=13,'Etapa 2 - Análisis'!$AK$4,IF(U236=17,'Etapa 2 - Análisis'!$AO$4,IF(U236=18,'Etapa 2 - Análisis'!$AP$4,IF(U236=21,'Etapa 2 - Análisis'!$AS$4,IF(U236=22,'Etapa 2 - Análisis'!$AT$4,IF(U236=10,'Etapa 2 - Análisis'!$AH$4,IF(U236=14,'Etapa 2 - Análisis'!$AL$4,IF(U236=15,'Etapa 2 - Análisis'!$AM$4,IF(U236=19,'Etapa 2 - Análisis'!$AQ$4,IF(U236=20,'Etapa 2 - Análisis'!$AR$4,IF(U236=23,'Etapa 2 - Análisis'!$AU$4,IF(U236=24,'Etapa 2 - Análisis'!$AV$4,IF(U236=25,'Etapa 2 - Análisis'!$AW$4,IF(U236=26,'Etapa 2 - Análisis'!$Y$13,IF(U236=27,'Etapa 2 - Análisis'!$Z$13,IF(U236=28,'Etapa 2 - Análisis'!$AA$13,IF(U236=29,'Etapa 2 - Análisis'!$AB$13,IF(U236=30,'Etapa 2 - Análisis'!$AC$13,IF(U236=31,'Etapa 2 - Análisis'!$AD$13,IF(U236=32,'Etapa 2 - Análisis'!$AE$13,IF(U236=33,'Etapa 2 - Análisis'!$AF$13,IF(U236=34,'Etapa 2 - Análisis'!$AG$13,IF(U236=35,'Etapa 2 - Análisis'!$AH$13,IF(U236=36,'Etapa 2 - Análisis'!$AI$13,IF(U236=37,'Etapa 2 - Análisis'!$AJ$13,IF(U236=38,'Etapa 2 - Análisis'!$AK$13,IF(U236=39,'Etapa 2 - Análisis'!$AL$13,IF(U236=40,'Etapa 2 - Análisis'!$AM$13,IF(U236=41,'Etapa 2 - Análisis'!$Y$8,IF(U236=42,'Etapa 2 - Análisis'!$Z$8,IF(U236=43,'Etapa 2 - Análisis'!$AA$8,IF(U236=44,'Etapa 2 - Análisis'!$AB$8,IF(U236=45,'Etapa 2 - Análisis'!$AC$8,IF(U236=46,'Etapa 2 - Análisis'!$AD$8,IF(U236=47,'Etapa 2 - Análisis'!$AE$8,IF(U236=48,'Etapa 2 - Análisis'!$AF$8,IF(U236=49,'Etapa 2 - Análisis'!$AG$8,IF(U236="","NO APLICA","Sin Zona"))))))))))))))))))))))))))))))))))))))))))))))))))</f>
        <v>ZONA DE RIESGO BAJA</v>
      </c>
      <c r="W236" s="125" t="s">
        <v>825</v>
      </c>
      <c r="X236" s="254" t="s">
        <v>837</v>
      </c>
      <c r="Y236" s="192"/>
      <c r="Z236" s="126" t="s">
        <v>835</v>
      </c>
      <c r="AA236" s="170" t="s">
        <v>836</v>
      </c>
    </row>
    <row r="237" spans="1:27" ht="42.75" customHeight="1" x14ac:dyDescent="0.25">
      <c r="A237" s="166"/>
      <c r="B237" s="171"/>
      <c r="C237" s="168"/>
      <c r="D237" s="125" t="s">
        <v>832</v>
      </c>
      <c r="E237" s="171"/>
      <c r="F237" s="168"/>
      <c r="G237" s="35"/>
      <c r="H237" s="168"/>
      <c r="I237" s="35"/>
      <c r="J237" s="35"/>
      <c r="K237" s="173"/>
      <c r="L237" s="168"/>
      <c r="M237" s="65" t="s">
        <v>1086</v>
      </c>
      <c r="N237" s="66" t="s">
        <v>225</v>
      </c>
      <c r="O237" s="35" t="s">
        <v>395</v>
      </c>
      <c r="P237" s="35" t="str">
        <f t="shared" si="38"/>
        <v/>
      </c>
      <c r="Q237" s="168"/>
      <c r="R237" s="35"/>
      <c r="S237" s="168"/>
      <c r="T237" s="35"/>
      <c r="U237" s="35"/>
      <c r="V237" s="173"/>
      <c r="W237" s="125" t="s">
        <v>825</v>
      </c>
      <c r="X237" s="254" t="s">
        <v>837</v>
      </c>
      <c r="Y237" s="192"/>
      <c r="Z237" s="80" t="s">
        <v>1087</v>
      </c>
      <c r="AA237" s="188"/>
    </row>
    <row r="238" spans="1:27" x14ac:dyDescent="0.25">
      <c r="A238" s="166"/>
      <c r="B238" s="171"/>
      <c r="C238" s="168"/>
      <c r="D238" s="80"/>
      <c r="E238" s="171"/>
      <c r="F238" s="168"/>
      <c r="G238" s="35"/>
      <c r="H238" s="168"/>
      <c r="I238" s="35"/>
      <c r="J238" s="35"/>
      <c r="K238" s="173"/>
      <c r="L238" s="168"/>
      <c r="M238" s="65"/>
      <c r="N238" s="66" t="s">
        <v>218</v>
      </c>
      <c r="O238" s="35" t="str">
        <f t="shared" ref="O238:P240" si="39">IF($C$33="Oportunidad","NO APLICA","")</f>
        <v/>
      </c>
      <c r="P238" s="35" t="str">
        <f t="shared" si="39"/>
        <v/>
      </c>
      <c r="Q238" s="168"/>
      <c r="R238" s="35"/>
      <c r="S238" s="168"/>
      <c r="T238" s="35"/>
      <c r="U238" s="35"/>
      <c r="V238" s="173"/>
      <c r="W238" s="80"/>
      <c r="X238" s="80"/>
      <c r="Y238" s="80"/>
      <c r="Z238" s="80"/>
      <c r="AA238" s="188"/>
    </row>
    <row r="239" spans="1:27" x14ac:dyDescent="0.25">
      <c r="A239" s="166"/>
      <c r="B239" s="171"/>
      <c r="C239" s="168"/>
      <c r="D239" s="80"/>
      <c r="E239" s="171"/>
      <c r="F239" s="168"/>
      <c r="G239" s="35"/>
      <c r="H239" s="168"/>
      <c r="I239" s="35"/>
      <c r="J239" s="35"/>
      <c r="K239" s="173"/>
      <c r="L239" s="168"/>
      <c r="M239" s="65"/>
      <c r="N239" s="66" t="s">
        <v>218</v>
      </c>
      <c r="O239" s="35" t="str">
        <f t="shared" si="39"/>
        <v/>
      </c>
      <c r="P239" s="35" t="str">
        <f t="shared" si="39"/>
        <v/>
      </c>
      <c r="Q239" s="168"/>
      <c r="R239" s="35"/>
      <c r="S239" s="168"/>
      <c r="T239" s="35"/>
      <c r="U239" s="35"/>
      <c r="V239" s="173"/>
      <c r="W239" s="80"/>
      <c r="X239" s="80"/>
      <c r="Y239" s="80"/>
      <c r="Z239" s="80"/>
      <c r="AA239" s="188"/>
    </row>
    <row r="240" spans="1:27" x14ac:dyDescent="0.25">
      <c r="A240" s="166"/>
      <c r="B240" s="181"/>
      <c r="C240" s="169"/>
      <c r="D240" s="80"/>
      <c r="E240" s="181"/>
      <c r="F240" s="169"/>
      <c r="G240" s="35"/>
      <c r="H240" s="169"/>
      <c r="I240" s="35"/>
      <c r="J240" s="35"/>
      <c r="K240" s="173"/>
      <c r="L240" s="169"/>
      <c r="M240" s="65"/>
      <c r="N240" s="66" t="s">
        <v>218</v>
      </c>
      <c r="O240" s="35" t="str">
        <f t="shared" si="39"/>
        <v/>
      </c>
      <c r="P240" s="35" t="str">
        <f t="shared" si="39"/>
        <v/>
      </c>
      <c r="Q240" s="169"/>
      <c r="R240" s="35"/>
      <c r="S240" s="169"/>
      <c r="T240" s="35"/>
      <c r="U240" s="35"/>
      <c r="V240" s="173"/>
      <c r="W240" s="80"/>
      <c r="X240" s="80"/>
      <c r="Y240" s="80"/>
      <c r="Z240" s="80"/>
      <c r="AA240" s="189"/>
    </row>
    <row r="241" spans="1:27" ht="90" customHeight="1" x14ac:dyDescent="0.25">
      <c r="A241" s="166">
        <v>45</v>
      </c>
      <c r="B241" s="177" t="s">
        <v>846</v>
      </c>
      <c r="C241" s="167" t="s">
        <v>333</v>
      </c>
      <c r="D241" s="65" t="s">
        <v>840</v>
      </c>
      <c r="E241" s="180" t="s">
        <v>841</v>
      </c>
      <c r="F241" s="167" t="s">
        <v>208</v>
      </c>
      <c r="G241" s="35">
        <f>IF(F241="1 - Rara vez",1,IF(F241="2 - Improbable",2,IF(F241="3 - Posible",3,IF(F241="4 - Probable",4,IF(F241="5 - Casi seguro",5,IF(F241="1 - Baja",6,IF(F241="2 - Media",7,IF(F241="3 - Alta",8,IF(F241="Seleccione",0)))))))))</f>
        <v>1</v>
      </c>
      <c r="H241" s="167" t="s">
        <v>221</v>
      </c>
      <c r="I241" s="35">
        <f>IF(H241="1 -Insignificante",1,IF(H241="2 -Menor",2,IF(H241="3 -Moderado",3,IF(H241="5 -Moderado",6,IF(H241="4 -Mayor",4,IF(H241="10 -Mayor",7,IF(H241="5 -Catastrófico",5,IF(H241="20 -Catastrófico",8,IF(H241="1 - Mínimo/Leve",9,IF(H241="2 - Importante",10,IF(H241="3 - Fuerte",11,IF(H241="Seleccione",0))))))))))))</f>
        <v>6</v>
      </c>
      <c r="J241" s="35">
        <f>IF(AND(G241=1,I241=1),1,IF(AND(G241=1,I241=2),2,IF(AND(G241=1,I241=3),3,IF(AND(G241=1,I241=4),4,IF(AND(G241=1,I241=5),5,IF(AND(G241=2,I241=1),6,IF(AND(G241=2,I241=2),7,IF(AND(G241=2,I241=3),8,IF(AND(G241=2,I241=4),9,IF(AND(G241=2,I241=5),10,IF(AND(G241=3,I241=1),11,IF(AND(G241=3,I241=2),12,IF(AND(G241=3,I241=3),13,IF(AND(G241=3,I241=4),14,IF(AND(G241=3,I241=5),15,IF(AND(G241=4,I241=1),16,IF(AND(G241=4,I241=2),17,IF(AND(G241=4,I241=3),18,IF(AND(G241=4,I241=4),19,IF(AND(G241=4,I241=5),20,IF(AND(G241=5,I241=1),21,IF(AND(G241=5,I241=2),22,IF(AND(G241=5,I241=3),23,IF(AND(G241=5,I241=4),24,IF(AND(G241=5,I241=5),25,IF(AND(G241=1,I241=6),26,IF(AND(G241=1,I241=7),27,IF(AND(G241=1,I241=8),28,IF(AND(G241=2,I241=6),29,IF(AND(G241=2,I241=7),30,IF(AND(G241=2,I241=8),31,IF(AND(G241=3,I241=6),32,IF(AND(G241=3,I241=7),33,IF(AND(G241=3,I241=8),34,IF(AND(G241=4,I241=6),35,IF(AND(G241=4,I241=7),36,IF(AND(G241=4,I241=8),37,IF(AND(G241=5,I241=6),38,IF(AND(G241=5,I241=7),39,IF(AND(G241=5,I241=8),40,IF(AND(G241=6,I241=9),41,IF(AND(G241=6,I241=10),42,IF(AND(G241=6,I241=11),43,IF(AND(G241=7,I241=9),44,IF(AND(G241=7,I241=10),45,IF(AND(G241=7,I241=11),46,IF(AND(G241=8,I241=9),47,IF(AND(G241=8,I241=10),48,IF(AND(G241=8,I241=11),49,"Seleccione")))))))))))))))))))))))))))))))))))))))))))))))))</f>
        <v>26</v>
      </c>
      <c r="K241" s="173" t="str">
        <f>IF(J241=1,'Etapa 2 - Análisis'!$Y$4,IF(J241=2,'Etapa 2 - Análisis'!$Z$4,IF(J241=6,'Etapa 2 - Análisis'!$AD$4,IF(J241=7,'Etapa 2 - Análisis'!$AE$4,IF(J241=11,'Etapa 2 - Análisis'!$AI$4,IF(J241=3,'Etapa 2 - Análisis'!$AA$4,IF(J241=8,'Etapa 2 - Análisis'!$AF$4,IF(J241=12,'Etapa 2 - Análisis'!$AJ$4,IF(J241=16,'Etapa 2 - Análisis'!$AN$4,IF(J241=4,'Etapa 2 - Análisis'!$AB$4,IF(J241=5,'Etapa 2 - Análisis'!$AC$4,IF(J241=9,'Etapa 2 - Análisis'!$AG$4,IF(J241=13,'Etapa 2 - Análisis'!$AK$4,IF(J241=17,'Etapa 2 - Análisis'!$AO$4,IF(J241=18,'Etapa 2 - Análisis'!$AP$4,IF(J241=21,'Etapa 2 - Análisis'!$AS$4,IF(J241=22,'Etapa 2 - Análisis'!$AT$4,IF(J241=10,'Etapa 2 - Análisis'!$AH$4,IF(J241=14,'Etapa 2 - Análisis'!$AL$4,IF(J241=15,'Etapa 2 - Análisis'!$AM$4,IF(J241=19,'Etapa 2 - Análisis'!$AQ$4,IF(J241=20,'Etapa 2 - Análisis'!$AR$4,IF(J241=23,'Etapa 2 - Análisis'!$AU$4,IF(J241=24,'Etapa 2 - Análisis'!$AV$4,IF(J241=25,'Etapa 2 - Análisis'!$AW$4,IF(J241=26,'Etapa 2 - Análisis'!$Y$13,IF(J241=27,'Etapa 2 - Análisis'!$Z$13,IF(J241=28,'Etapa 2 - Análisis'!$AA$13,IF(J241=29,'Etapa 2 - Análisis'!$AB$13,IF(J241=30,'Etapa 2 - Análisis'!$AC$13,IF(J241=31,'Etapa 2 - Análisis'!$AD$13,IF(J241=32,'Etapa 2 - Análisis'!$AE$13,IF(J241=33,'Etapa 2 - Análisis'!$AF$13,IF(J241=34,'Etapa 2 - Análisis'!$AG$13,IF(J241=35,'Etapa 2 - Análisis'!$AH$13,IF(J241=36,'Etapa 2 - Análisis'!$AI$13,IF(J241=37,'Etapa 2 - Análisis'!$AJ$13,IF(J241=38,'Etapa 2 - Análisis'!$AK$13,IF(J241=39,'Etapa 2 - Análisis'!$AL$13,IF(J241=40,'Etapa 2 - Análisis'!$AM$13,IF(J241=41,'Etapa 2 - Análisis'!$Y$8,IF(J241=42,'Etapa 2 - Análisis'!$Z$8,IF(J241=43,'Etapa 2 - Análisis'!$AA$8,IF(J241=44,'Etapa 2 - Análisis'!$AB$8,IF(J241=45,'Etapa 2 - Análisis'!$AC$8,IF(J241=46,'Etapa 2 - Análisis'!$AD$8,IF(J241=47,'Etapa 2 - Análisis'!$AE$8,IF(J241=48,'Etapa 2 - Análisis'!$AF$8,IF(J241=49,'Etapa 2 - Análisis'!$AG$8,"Sin Zona")))))))))))))))))))))))))))))))))))))))))))))))))</f>
        <v>ZONA DE RIESGO BAJA</v>
      </c>
      <c r="L241" s="167" t="s">
        <v>321</v>
      </c>
      <c r="M241" s="65" t="s">
        <v>842</v>
      </c>
      <c r="N241" s="66" t="s">
        <v>225</v>
      </c>
      <c r="O241" s="35" t="s">
        <v>395</v>
      </c>
      <c r="P241" s="35" t="str">
        <f>IF($C$33="Oportunidad","NO APLICA","")</f>
        <v/>
      </c>
      <c r="Q241" s="167" t="s">
        <v>207</v>
      </c>
      <c r="R241" s="35">
        <f>IF(Q241="1 - Rara vez",1,IF(Q241="2 - Improbable",2,IF(Q241="3 - Posible",3,IF(Q241="4 - Probable",4,IF(Q241="5 - Casi seguro",5,IF(Q241="1 - Baja",6,IF(Q241="2 - Media",7,IF(Q241="3 - Alta",8,IF(Q241="NO APLICA","",IF(Q241="Seleccione",0))))))))))</f>
        <v>2</v>
      </c>
      <c r="S241" s="167" t="s">
        <v>221</v>
      </c>
      <c r="T241" s="35">
        <f>IF(S241="1 -Insignificante",1,IF(S241="2 -Menor",2,IF(S241="3 -Moderado",3,IF(S241="4 -Mayor",4,IF(S241="10 -Mayor",7,IF(S241="5 -Catastrófico",5,IF(S241="5 -Moderado",6,IF(S241="20 -Catastrófico",8,IF(S241="1 - Mínimo/Leve",9,IF(S241="2 - Importante",10,IF(S241="3 - Fuerte",11,IF(S241="NO APLICA","",IF(S241="Seleccione",0)))))))))))))</f>
        <v>6</v>
      </c>
      <c r="U241" s="35">
        <f>IF(AND(R241=1,T241=1),1,IF(AND(R241=1,T241=2),2,IF(AND(R241=1,T241=3),3,IF(AND(R241=1,T241=4),4,IF(AND(R241=1,T241=5),5,IF(AND(R241=2,T241=1),6,IF(AND(R241=2,T241=2),7,IF(AND(R241=2,T241=3),8,IF(AND(R241=2,T241=4),9,IF(AND(R241=2,T241=5),10,IF(AND(R241=3,T241=1),11,IF(AND(R241=3,T241=2),12,IF(AND(R241=3,T241=3),13,IF(AND(R241=3,T241=4),14,IF(AND(R241=3,T241=5),15,IF(AND(R241=4,T241=1),16,IF(AND(R241=4,T241=2),17,IF(AND(R241=4,T241=3),18,IF(AND(R241=4,T241=4),19,IF(AND(R241=4,T241=5),20,IF(AND(R241=5,T241=1),21,IF(AND(R241=5,T241=2),22,IF(AND(R241=5,T241=3),23,IF(AND(R241=5,T241=4),24,IF(AND(R241=5,T241=5),25,IF(AND(R241=1,T241=6),26,IF(AND(R241=1,T241=7),27,IF(AND(R241=1,T241=8),28,IF(AND(R241=2,T241=6),29,IF(AND(R241=2,T241=7),30,IF(AND(R241=2,T241=8),31,IF(AND(R241=3,T241=6),32,IF(AND(R241=3,T241=7),33,IF(AND(R241=3,T241=8),34,IF(AND(R241=4,T241=6),35,IF(AND(R241=4,T241=7),36,IF(AND(R241=4,T241=8),37,IF(AND(R241=5,T241=6),38,IF(AND(R241=5,T241=7),39,IF(AND(R241=5,T241=8),40,IF(AND(R241=6,T241=9),41,IF(AND(R241=6,T241=10),42,IF(AND(R241=6,T241=11),43,IF(AND(R241=7,T241=9),44,IF(AND(R241=7,T241=10),45,IF(AND(R241=7,T241=11),46,IF(AND(R241=8,T241=9),47,IF(AND(R241=8,T241=10),48,IF(AND(R241=8,T241=11),49,IF(AND(R241="",T241=""),"","Seleccione"))))))))))))))))))))))))))))))))))))))))))))))))))</f>
        <v>29</v>
      </c>
      <c r="V241" s="173" t="str">
        <f>IF(U241=1,'Etapa 2 - Análisis'!$Y$4,IF(U241=2,'Etapa 2 - Análisis'!$Z$4,IF(U241=6,'Etapa 2 - Análisis'!$AD$4,IF(U241=7,'Etapa 2 - Análisis'!$AE$4,IF(U241=11,'Etapa 2 - Análisis'!$AI$4,IF(U241=3,'Etapa 2 - Análisis'!$AA$4,IF(U241=8,'Etapa 2 - Análisis'!$AF$4,IF(U241=12,'Etapa 2 - Análisis'!$AJ$4,IF(U241=16,'Etapa 2 - Análisis'!$AN$4,IF(U241=4,'Etapa 2 - Análisis'!$AB$4,IF(U241=5,'Etapa 2 - Análisis'!$AC$4,IF(U241=9,'Etapa 2 - Análisis'!$AF$4,IF(U241=13,'Etapa 2 - Análisis'!$AK$4,IF(U241=17,'Etapa 2 - Análisis'!$AO$4,IF(U241=18,'Etapa 2 - Análisis'!$AP$4,IF(U241=21,'Etapa 2 - Análisis'!$AS$4,IF(U241=22,'Etapa 2 - Análisis'!$AT$4,IF(U241=10,'Etapa 2 - Análisis'!$AH$4,IF(U241=14,'Etapa 2 - Análisis'!$AL$4,IF(U241=15,'Etapa 2 - Análisis'!$AM$4,IF(U241=19,'Etapa 2 - Análisis'!$AQ$4,IF(U241=20,'Etapa 2 - Análisis'!$AR$4,IF(U241=23,'Etapa 2 - Análisis'!$AU$4,IF(U241=24,'Etapa 2 - Análisis'!$AV$4,IF(U241=25,'Etapa 2 - Análisis'!$AW$4,IF(U241=26,'Etapa 2 - Análisis'!$Y$13,IF(U241=27,'Etapa 2 - Análisis'!$Z$13,IF(U241=28,'Etapa 2 - Análisis'!$AA$13,IF(U241=29,'Etapa 2 - Análisis'!$AB$13,IF(U241=30,'Etapa 2 - Análisis'!$AC$13,IF(U241=31,'Etapa 2 - Análisis'!$AD$13,IF(U241=32,'Etapa 2 - Análisis'!$AE$13,IF(U241=33,'Etapa 2 - Análisis'!$AF$13,IF(U241=34,'Etapa 2 - Análisis'!$AG$13,IF(U241=35,'Etapa 2 - Análisis'!$AH$13,IF(U241=36,'Etapa 2 - Análisis'!$AI$13,IF(U241=37,'Etapa 2 - Análisis'!$AJ$13,IF(U241=38,'Etapa 2 - Análisis'!$AK$13,IF(U241=39,'Etapa 2 - Análisis'!$AL$13,IF(U241=40,'Etapa 2 - Análisis'!$AM$13,IF(U241=41,'Etapa 2 - Análisis'!$Y$8,IF(U241=42,'Etapa 2 - Análisis'!$Z$8,IF(U241=43,'Etapa 2 - Análisis'!$AA$8,IF(U241=44,'Etapa 2 - Análisis'!$AB$8,IF(U241=45,'Etapa 2 - Análisis'!$AC$8,IF(U241=46,'Etapa 2 - Análisis'!$AD$8,IF(U241=47,'Etapa 2 - Análisis'!$AE$8,IF(U241=48,'Etapa 2 - Análisis'!$AF$8,IF(U241=49,'Etapa 2 - Análisis'!$AG$8,IF(U241="","NO APLICA","Sin Zona"))))))))))))))))))))))))))))))))))))))))))))))))))</f>
        <v>ZONA DE RIESGO BAJA</v>
      </c>
      <c r="W241" s="80" t="s">
        <v>843</v>
      </c>
      <c r="X241" s="130"/>
      <c r="Y241" s="130"/>
      <c r="Z241" s="80" t="s">
        <v>844</v>
      </c>
      <c r="AA241" s="177" t="s">
        <v>845</v>
      </c>
    </row>
    <row r="242" spans="1:27" x14ac:dyDescent="0.25">
      <c r="A242" s="166"/>
      <c r="B242" s="178"/>
      <c r="C242" s="168"/>
      <c r="D242" s="80"/>
      <c r="E242" s="180"/>
      <c r="F242" s="168"/>
      <c r="G242" s="35"/>
      <c r="H242" s="168"/>
      <c r="I242" s="35"/>
      <c r="J242" s="35"/>
      <c r="K242" s="173"/>
      <c r="L242" s="168"/>
      <c r="M242" s="65"/>
      <c r="N242" s="66" t="s">
        <v>218</v>
      </c>
      <c r="O242" s="35" t="str">
        <f t="shared" ref="O242:O250" si="40">IF($C$33="Oportunidad","NO APLICA","")</f>
        <v/>
      </c>
      <c r="P242" s="35" t="str">
        <f>IF($C$33="Oportunidad","NO APLICA","")</f>
        <v/>
      </c>
      <c r="Q242" s="168"/>
      <c r="R242" s="35"/>
      <c r="S242" s="168"/>
      <c r="T242" s="35"/>
      <c r="U242" s="35"/>
      <c r="V242" s="173"/>
      <c r="W242" s="80"/>
      <c r="X242" s="80"/>
      <c r="Y242" s="80"/>
      <c r="Z242" s="80"/>
      <c r="AA242" s="178"/>
    </row>
    <row r="243" spans="1:27" x14ac:dyDescent="0.25">
      <c r="A243" s="166"/>
      <c r="B243" s="178"/>
      <c r="C243" s="168"/>
      <c r="D243" s="80"/>
      <c r="E243" s="180"/>
      <c r="F243" s="168"/>
      <c r="G243" s="35"/>
      <c r="H243" s="168"/>
      <c r="I243" s="35"/>
      <c r="J243" s="35"/>
      <c r="K243" s="173"/>
      <c r="L243" s="168"/>
      <c r="M243" s="65"/>
      <c r="N243" s="66" t="s">
        <v>218</v>
      </c>
      <c r="O243" s="35" t="str">
        <f t="shared" si="40"/>
        <v/>
      </c>
      <c r="P243" s="35" t="str">
        <f>IF($C$33="Oportunidad","NO APLICA","")</f>
        <v/>
      </c>
      <c r="Q243" s="168"/>
      <c r="R243" s="35"/>
      <c r="S243" s="168"/>
      <c r="T243" s="35"/>
      <c r="U243" s="35"/>
      <c r="V243" s="173"/>
      <c r="W243" s="80"/>
      <c r="X243" s="80"/>
      <c r="Y243" s="80"/>
      <c r="Z243" s="80"/>
      <c r="AA243" s="178"/>
    </row>
    <row r="244" spans="1:27" x14ac:dyDescent="0.25">
      <c r="A244" s="166"/>
      <c r="B244" s="178"/>
      <c r="C244" s="168"/>
      <c r="D244" s="80"/>
      <c r="E244" s="180"/>
      <c r="F244" s="168"/>
      <c r="G244" s="35"/>
      <c r="H244" s="168"/>
      <c r="I244" s="35"/>
      <c r="J244" s="35"/>
      <c r="K244" s="173"/>
      <c r="L244" s="168"/>
      <c r="M244" s="65"/>
      <c r="N244" s="66" t="s">
        <v>218</v>
      </c>
      <c r="O244" s="35" t="str">
        <f t="shared" si="40"/>
        <v/>
      </c>
      <c r="P244" s="35" t="str">
        <f>IF($C$33="Oportunidad","NO APLICA","")</f>
        <v/>
      </c>
      <c r="Q244" s="168"/>
      <c r="R244" s="35"/>
      <c r="S244" s="168"/>
      <c r="T244" s="35"/>
      <c r="U244" s="35"/>
      <c r="V244" s="173"/>
      <c r="W244" s="80"/>
      <c r="X244" s="80"/>
      <c r="Y244" s="80"/>
      <c r="Z244" s="80"/>
      <c r="AA244" s="178"/>
    </row>
    <row r="245" spans="1:27" x14ac:dyDescent="0.25">
      <c r="A245" s="166"/>
      <c r="B245" s="179"/>
      <c r="C245" s="169"/>
      <c r="D245" s="80"/>
      <c r="E245" s="180"/>
      <c r="F245" s="169"/>
      <c r="G245" s="35"/>
      <c r="H245" s="169"/>
      <c r="I245" s="35"/>
      <c r="J245" s="35"/>
      <c r="K245" s="173"/>
      <c r="L245" s="169"/>
      <c r="M245" s="65"/>
      <c r="N245" s="66" t="s">
        <v>218</v>
      </c>
      <c r="O245" s="35" t="str">
        <f t="shared" si="40"/>
        <v/>
      </c>
      <c r="P245" s="35" t="str">
        <f>IF($C$33="Oportunidad","NO APLICA","")</f>
        <v/>
      </c>
      <c r="Q245" s="169"/>
      <c r="R245" s="35"/>
      <c r="S245" s="169"/>
      <c r="T245" s="35"/>
      <c r="U245" s="35"/>
      <c r="V245" s="173"/>
      <c r="W245" s="80"/>
      <c r="X245" s="80"/>
      <c r="Y245" s="80"/>
      <c r="Z245" s="80"/>
      <c r="AA245" s="179"/>
    </row>
    <row r="246" spans="1:27" ht="165.75" customHeight="1" x14ac:dyDescent="0.25">
      <c r="A246" s="166">
        <v>46</v>
      </c>
      <c r="B246" s="177" t="s">
        <v>855</v>
      </c>
      <c r="C246" s="167" t="s">
        <v>333</v>
      </c>
      <c r="D246" s="65" t="s">
        <v>848</v>
      </c>
      <c r="E246" s="180" t="s">
        <v>849</v>
      </c>
      <c r="F246" s="167" t="s">
        <v>205</v>
      </c>
      <c r="G246" s="35">
        <f>IF(F246="1 - Rara vez",1,IF(F246="2 - Improbable",2,IF(F246="3 - Posible",3,IF(F246="4 - Probable",4,IF(F246="5 - Casi seguro",5,IF(F246="1 - Baja",6,IF(F246="2 - Media",7,IF(F246="3 - Alta",8,IF(F246="Seleccione",0)))))))))</f>
        <v>4</v>
      </c>
      <c r="H246" s="167" t="s">
        <v>222</v>
      </c>
      <c r="I246" s="35">
        <f>IF(H246="1 -Insignificante",1,IF(H246="2 -Menor",2,IF(H246="3 -Moderado",3,IF(H246="5 -Moderado",6,IF(H246="4 -Mayor",4,IF(H246="10 -Mayor",7,IF(H246="5 -Catastrófico",5,IF(H246="20 -Catastrófico",8,IF(H246="1 - Mínimo/Leve",9,IF(H246="2 - Importante",10,IF(H246="3 - Fuerte",11,IF(H246="Seleccione",0))))))))))))</f>
        <v>7</v>
      </c>
      <c r="J246" s="35">
        <f>IF(AND(G246=1,I246=1),1,IF(AND(G246=1,I246=2),2,IF(AND(G246=1,I246=3),3,IF(AND(G246=1,I246=4),4,IF(AND(G246=1,I246=5),5,IF(AND(G246=2,I246=1),6,IF(AND(G246=2,I246=2),7,IF(AND(G246=2,I246=3),8,IF(AND(G246=2,I246=4),9,IF(AND(G246=2,I246=5),10,IF(AND(G246=3,I246=1),11,IF(AND(G246=3,I246=2),12,IF(AND(G246=3,I246=3),13,IF(AND(G246=3,I246=4),14,IF(AND(G246=3,I246=5),15,IF(AND(G246=4,I246=1),16,IF(AND(G246=4,I246=2),17,IF(AND(G246=4,I246=3),18,IF(AND(G246=4,I246=4),19,IF(AND(G246=4,I246=5),20,IF(AND(G246=5,I246=1),21,IF(AND(G246=5,I246=2),22,IF(AND(G246=5,I246=3),23,IF(AND(G246=5,I246=4),24,IF(AND(G246=5,I246=5),25,IF(AND(G246=1,I246=6),26,IF(AND(G246=1,I246=7),27,IF(AND(G246=1,I246=8),28,IF(AND(G246=2,I246=6),29,IF(AND(G246=2,I246=7),30,IF(AND(G246=2,I246=8),31,IF(AND(G246=3,I246=6),32,IF(AND(G246=3,I246=7),33,IF(AND(G246=3,I246=8),34,IF(AND(G246=4,I246=6),35,IF(AND(G246=4,I246=7),36,IF(AND(G246=4,I246=8),37,IF(AND(G246=5,I246=6),38,IF(AND(G246=5,I246=7),39,IF(AND(G246=5,I246=8),40,IF(AND(G246=6,I246=9),41,IF(AND(G246=6,I246=10),42,IF(AND(G246=6,I246=11),43,IF(AND(G246=7,I246=9),44,IF(AND(G246=7,I246=10),45,IF(AND(G246=7,I246=11),46,IF(AND(G246=8,I246=9),47,IF(AND(G246=8,I246=10),48,IF(AND(G246=8,I246=11),49,"Seleccione")))))))))))))))))))))))))))))))))))))))))))))))))</f>
        <v>36</v>
      </c>
      <c r="K246" s="173" t="str">
        <f>IF(J246=1,'Etapa 2 - Análisis'!$Y$4,IF(J246=2,'Etapa 2 - Análisis'!$Z$4,IF(J246=6,'Etapa 2 - Análisis'!$AD$4,IF(J246=7,'Etapa 2 - Análisis'!$AE$4,IF(J246=11,'Etapa 2 - Análisis'!$AI$4,IF(J246=3,'Etapa 2 - Análisis'!$AA$4,IF(J246=8,'Etapa 2 - Análisis'!$AF$4,IF(J246=12,'Etapa 2 - Análisis'!$AJ$4,IF(J246=16,'Etapa 2 - Análisis'!$AN$4,IF(J246=4,'Etapa 2 - Análisis'!$AB$4,IF(J246=5,'Etapa 2 - Análisis'!$AC$4,IF(J246=9,'Etapa 2 - Análisis'!$AG$4,IF(J246=13,'Etapa 2 - Análisis'!$AK$4,IF(J246=17,'Etapa 2 - Análisis'!$AO$4,IF(J246=18,'Etapa 2 - Análisis'!$AP$4,IF(J246=21,'Etapa 2 - Análisis'!$AS$4,IF(J246=22,'Etapa 2 - Análisis'!$AT$4,IF(J246=10,'Etapa 2 - Análisis'!$AH$4,IF(J246=14,'Etapa 2 - Análisis'!$AL$4,IF(J246=15,'Etapa 2 - Análisis'!$AM$4,IF(J246=19,'Etapa 2 - Análisis'!$AQ$4,IF(J246=20,'Etapa 2 - Análisis'!$AR$4,IF(J246=23,'Etapa 2 - Análisis'!$AU$4,IF(J246=24,'Etapa 2 - Análisis'!$AV$4,IF(J246=25,'Etapa 2 - Análisis'!$AW$4,IF(J246=26,'Etapa 2 - Análisis'!$Y$13,IF(J246=27,'Etapa 2 - Análisis'!$Z$13,IF(J246=28,'Etapa 2 - Análisis'!$AA$13,IF(J246=29,'Etapa 2 - Análisis'!$AB$13,IF(J246=30,'Etapa 2 - Análisis'!$AC$13,IF(J246=31,'Etapa 2 - Análisis'!$AD$13,IF(J246=32,'Etapa 2 - Análisis'!$AE$13,IF(J246=33,'Etapa 2 - Análisis'!$AF$13,IF(J246=34,'Etapa 2 - Análisis'!$AG$13,IF(J246=35,'Etapa 2 - Análisis'!$AH$13,IF(J246=36,'Etapa 2 - Análisis'!$AI$13,IF(J246=37,'Etapa 2 - Análisis'!$AJ$13,IF(J246=38,'Etapa 2 - Análisis'!$AK$13,IF(J246=39,'Etapa 2 - Análisis'!$AL$13,IF(J246=40,'Etapa 2 - Análisis'!$AM$13,IF(J246=41,'Etapa 2 - Análisis'!$Y$8,IF(J246=42,'Etapa 2 - Análisis'!$Z$8,IF(J246=43,'Etapa 2 - Análisis'!$AA$8,IF(J246=44,'Etapa 2 - Análisis'!$AB$8,IF(J246=45,'Etapa 2 - Análisis'!$AC$8,IF(J246=46,'Etapa 2 - Análisis'!$AD$8,IF(J246=47,'Etapa 2 - Análisis'!$AE$8,IF(J246=48,'Etapa 2 - Análisis'!$AF$8,IF(J246=49,'Etapa 2 - Análisis'!$AG$8,"Sin Zona")))))))))))))))))))))))))))))))))))))))))))))))))</f>
        <v>ZONA DE RIESGO ALTA</v>
      </c>
      <c r="L246" s="167" t="s">
        <v>320</v>
      </c>
      <c r="M246" s="65" t="s">
        <v>850</v>
      </c>
      <c r="N246" s="66" t="s">
        <v>225</v>
      </c>
      <c r="O246" s="35" t="str">
        <f t="shared" si="40"/>
        <v/>
      </c>
      <c r="P246" s="35" t="s">
        <v>395</v>
      </c>
      <c r="Q246" s="167" t="s">
        <v>206</v>
      </c>
      <c r="R246" s="35">
        <f>IF(Q246="1 - Rara vez",1,IF(Q246="2 - Improbable",2,IF(Q246="3 - Posible",3,IF(Q246="4 - Probable",4,IF(Q246="5 - Casi seguro",5,IF(Q246="1 - Baja",6,IF(Q246="2 - Media",7,IF(Q246="3 - Alta",8,IF(Q246="NO APLICA","",IF(Q246="Seleccione",0))))))))))</f>
        <v>3</v>
      </c>
      <c r="S246" s="167" t="s">
        <v>221</v>
      </c>
      <c r="T246" s="35">
        <f>IF(S246="1 -Insignificante",1,IF(S246="2 -Menor",2,IF(S246="3 -Moderado",3,IF(S246="4 -Mayor",4,IF(S246="10 -Mayor",7,IF(S246="5 -Catastrófico",5,IF(S246="5 -Moderado",6,IF(S246="20 -Catastrófico",8,IF(S246="1 - Mínimo/Leve",9,IF(S246="2 - Importante",10,IF(S246="3 - Fuerte",11,IF(S246="NO APLICA","",IF(S246="Seleccione",0)))))))))))))</f>
        <v>6</v>
      </c>
      <c r="U246" s="35">
        <f>IF(AND(R246=1,T246=1),1,IF(AND(R246=1,T246=2),2,IF(AND(R246=1,T246=3),3,IF(AND(R246=1,T246=4),4,IF(AND(R246=1,T246=5),5,IF(AND(R246=2,T246=1),6,IF(AND(R246=2,T246=2),7,IF(AND(R246=2,T246=3),8,IF(AND(R246=2,T246=4),9,IF(AND(R246=2,T246=5),10,IF(AND(R246=3,T246=1),11,IF(AND(R246=3,T246=2),12,IF(AND(R246=3,T246=3),13,IF(AND(R246=3,T246=4),14,IF(AND(R246=3,T246=5),15,IF(AND(R246=4,T246=1),16,IF(AND(R246=4,T246=2),17,IF(AND(R246=4,T246=3),18,IF(AND(R246=4,T246=4),19,IF(AND(R246=4,T246=5),20,IF(AND(R246=5,T246=1),21,IF(AND(R246=5,T246=2),22,IF(AND(R246=5,T246=3),23,IF(AND(R246=5,T246=4),24,IF(AND(R246=5,T246=5),25,IF(AND(R246=1,T246=6),26,IF(AND(R246=1,T246=7),27,IF(AND(R246=1,T246=8),28,IF(AND(R246=2,T246=6),29,IF(AND(R246=2,T246=7),30,IF(AND(R246=2,T246=8),31,IF(AND(R246=3,T246=6),32,IF(AND(R246=3,T246=7),33,IF(AND(R246=3,T246=8),34,IF(AND(R246=4,T246=6),35,IF(AND(R246=4,T246=7),36,IF(AND(R246=4,T246=8),37,IF(AND(R246=5,T246=6),38,IF(AND(R246=5,T246=7),39,IF(AND(R246=5,T246=8),40,IF(AND(R246=6,T246=9),41,IF(AND(R246=6,T246=10),42,IF(AND(R246=6,T246=11),43,IF(AND(R246=7,T246=9),44,IF(AND(R246=7,T246=10),45,IF(AND(R246=7,T246=11),46,IF(AND(R246=8,T246=9),47,IF(AND(R246=8,T246=10),48,IF(AND(R246=8,T246=11),49,IF(AND(R246="",T246=""),"","Seleccione"))))))))))))))))))))))))))))))))))))))))))))))))))</f>
        <v>32</v>
      </c>
      <c r="V246" s="173" t="str">
        <f>IF(U246=1,'Etapa 2 - Análisis'!$Y$4,IF(U246=2,'Etapa 2 - Análisis'!$Z$4,IF(U246=6,'Etapa 2 - Análisis'!$AD$4,IF(U246=7,'Etapa 2 - Análisis'!$AE$4,IF(U246=11,'Etapa 2 - Análisis'!$AI$4,IF(U246=3,'Etapa 2 - Análisis'!$AA$4,IF(U246=8,'Etapa 2 - Análisis'!$AF$4,IF(U246=12,'Etapa 2 - Análisis'!$AJ$4,IF(U246=16,'Etapa 2 - Análisis'!$AN$4,IF(U246=4,'Etapa 2 - Análisis'!$AB$4,IF(U246=5,'Etapa 2 - Análisis'!$AC$4,IF(U246=9,'Etapa 2 - Análisis'!$AF$4,IF(U246=13,'Etapa 2 - Análisis'!$AK$4,IF(U246=17,'Etapa 2 - Análisis'!$AO$4,IF(U246=18,'Etapa 2 - Análisis'!$AP$4,IF(U246=21,'Etapa 2 - Análisis'!$AS$4,IF(U246=22,'Etapa 2 - Análisis'!$AT$4,IF(U246=10,'Etapa 2 - Análisis'!$AH$4,IF(U246=14,'Etapa 2 - Análisis'!$AL$4,IF(U246=15,'Etapa 2 - Análisis'!$AM$4,IF(U246=19,'Etapa 2 - Análisis'!$AQ$4,IF(U246=20,'Etapa 2 - Análisis'!$AR$4,IF(U246=23,'Etapa 2 - Análisis'!$AU$4,IF(U246=24,'Etapa 2 - Análisis'!$AV$4,IF(U246=25,'Etapa 2 - Análisis'!$AW$4,IF(U246=26,'Etapa 2 - Análisis'!$Y$13,IF(U246=27,'Etapa 2 - Análisis'!$Z$13,IF(U246=28,'Etapa 2 - Análisis'!$AA$13,IF(U246=29,'Etapa 2 - Análisis'!$AB$13,IF(U246=30,'Etapa 2 - Análisis'!$AC$13,IF(U246=31,'Etapa 2 - Análisis'!$AD$13,IF(U246=32,'Etapa 2 - Análisis'!$AE$13,IF(U246=33,'Etapa 2 - Análisis'!$AF$13,IF(U246=34,'Etapa 2 - Análisis'!$AG$13,IF(U246=35,'Etapa 2 - Análisis'!$AH$13,IF(U246=36,'Etapa 2 - Análisis'!$AI$13,IF(U246=37,'Etapa 2 - Análisis'!$AJ$13,IF(U246=38,'Etapa 2 - Análisis'!$AK$13,IF(U246=39,'Etapa 2 - Análisis'!$AL$13,IF(U246=40,'Etapa 2 - Análisis'!$AM$13,IF(U246=41,'Etapa 2 - Análisis'!$Y$8,IF(U246=42,'Etapa 2 - Análisis'!$Z$8,IF(U246=43,'Etapa 2 - Análisis'!$AA$8,IF(U246=44,'Etapa 2 - Análisis'!$AB$8,IF(U246=45,'Etapa 2 - Análisis'!$AC$8,IF(U246=46,'Etapa 2 - Análisis'!$AD$8,IF(U246=47,'Etapa 2 - Análisis'!$AE$8,IF(U246=48,'Etapa 2 - Análisis'!$AF$8,IF(U246=49,'Etapa 2 - Análisis'!$AG$8,IF(U246="","NO APLICA","Sin Zona"))))))))))))))))))))))))))))))))))))))))))))))))))</f>
        <v>ZONA DE RIESGO MODERADA</v>
      </c>
      <c r="W246" s="80" t="s">
        <v>851</v>
      </c>
      <c r="X246" s="80" t="s">
        <v>852</v>
      </c>
      <c r="Y246" s="80" t="s">
        <v>564</v>
      </c>
      <c r="Z246" s="80" t="s">
        <v>853</v>
      </c>
      <c r="AA246" s="180" t="s">
        <v>854</v>
      </c>
    </row>
    <row r="247" spans="1:27" x14ac:dyDescent="0.25">
      <c r="A247" s="166"/>
      <c r="B247" s="178"/>
      <c r="C247" s="168"/>
      <c r="D247" s="80"/>
      <c r="E247" s="180"/>
      <c r="F247" s="168"/>
      <c r="G247" s="35"/>
      <c r="H247" s="168"/>
      <c r="I247" s="35"/>
      <c r="J247" s="35"/>
      <c r="K247" s="173"/>
      <c r="L247" s="168"/>
      <c r="M247" s="65"/>
      <c r="N247" s="66" t="s">
        <v>218</v>
      </c>
      <c r="O247" s="35" t="str">
        <f t="shared" si="40"/>
        <v/>
      </c>
      <c r="P247" s="35" t="str">
        <f>IF($C$33="Oportunidad","NO APLICA","")</f>
        <v/>
      </c>
      <c r="Q247" s="168"/>
      <c r="R247" s="35"/>
      <c r="S247" s="168"/>
      <c r="T247" s="35"/>
      <c r="U247" s="35"/>
      <c r="V247" s="173"/>
      <c r="W247" s="80"/>
      <c r="X247" s="80"/>
      <c r="Y247" s="80"/>
      <c r="Z247" s="80"/>
      <c r="AA247" s="180"/>
    </row>
    <row r="248" spans="1:27" x14ac:dyDescent="0.25">
      <c r="A248" s="166"/>
      <c r="B248" s="178"/>
      <c r="C248" s="168"/>
      <c r="D248" s="80"/>
      <c r="E248" s="180"/>
      <c r="F248" s="168"/>
      <c r="G248" s="35"/>
      <c r="H248" s="168"/>
      <c r="I248" s="35"/>
      <c r="J248" s="35"/>
      <c r="K248" s="173"/>
      <c r="L248" s="168"/>
      <c r="M248" s="65"/>
      <c r="N248" s="66" t="s">
        <v>218</v>
      </c>
      <c r="O248" s="35" t="str">
        <f t="shared" si="40"/>
        <v/>
      </c>
      <c r="P248" s="35" t="str">
        <f>IF($C$33="Oportunidad","NO APLICA","")</f>
        <v/>
      </c>
      <c r="Q248" s="168"/>
      <c r="R248" s="35"/>
      <c r="S248" s="168"/>
      <c r="T248" s="35"/>
      <c r="U248" s="35"/>
      <c r="V248" s="173"/>
      <c r="W248" s="80"/>
      <c r="X248" s="80"/>
      <c r="Y248" s="80"/>
      <c r="Z248" s="80"/>
      <c r="AA248" s="180"/>
    </row>
    <row r="249" spans="1:27" x14ac:dyDescent="0.25">
      <c r="A249" s="166"/>
      <c r="B249" s="178"/>
      <c r="C249" s="168"/>
      <c r="D249" s="80"/>
      <c r="E249" s="180"/>
      <c r="F249" s="168"/>
      <c r="G249" s="35"/>
      <c r="H249" s="168"/>
      <c r="I249" s="35"/>
      <c r="J249" s="35"/>
      <c r="K249" s="173"/>
      <c r="L249" s="168"/>
      <c r="M249" s="65"/>
      <c r="N249" s="66" t="s">
        <v>218</v>
      </c>
      <c r="O249" s="35" t="str">
        <f t="shared" si="40"/>
        <v/>
      </c>
      <c r="P249" s="35" t="str">
        <f>IF($C$33="Oportunidad","NO APLICA","")</f>
        <v/>
      </c>
      <c r="Q249" s="168"/>
      <c r="R249" s="35"/>
      <c r="S249" s="168"/>
      <c r="T249" s="35"/>
      <c r="U249" s="35"/>
      <c r="V249" s="173"/>
      <c r="W249" s="80"/>
      <c r="X249" s="80"/>
      <c r="Y249" s="80"/>
      <c r="Z249" s="80"/>
      <c r="AA249" s="180"/>
    </row>
    <row r="250" spans="1:27" x14ac:dyDescent="0.25">
      <c r="A250" s="166"/>
      <c r="B250" s="179"/>
      <c r="C250" s="169"/>
      <c r="D250" s="80"/>
      <c r="E250" s="180"/>
      <c r="F250" s="169"/>
      <c r="G250" s="35"/>
      <c r="H250" s="169"/>
      <c r="I250" s="35"/>
      <c r="J250" s="35"/>
      <c r="K250" s="173"/>
      <c r="L250" s="169"/>
      <c r="M250" s="65"/>
      <c r="N250" s="66" t="s">
        <v>218</v>
      </c>
      <c r="O250" s="35" t="str">
        <f t="shared" si="40"/>
        <v/>
      </c>
      <c r="P250" s="35" t="str">
        <f>IF($C$33="Oportunidad","NO APLICA","")</f>
        <v/>
      </c>
      <c r="Q250" s="169"/>
      <c r="R250" s="35"/>
      <c r="S250" s="169"/>
      <c r="T250" s="35"/>
      <c r="U250" s="35"/>
      <c r="V250" s="173"/>
      <c r="W250" s="80"/>
      <c r="X250" s="80"/>
      <c r="Y250" s="80"/>
      <c r="Z250" s="80"/>
      <c r="AA250" s="180"/>
    </row>
    <row r="251" spans="1:27" ht="96.75" customHeight="1" x14ac:dyDescent="0.25">
      <c r="A251" s="166">
        <v>47</v>
      </c>
      <c r="B251" s="163" t="s">
        <v>1267</v>
      </c>
      <c r="C251" s="167" t="s">
        <v>333</v>
      </c>
      <c r="D251" s="126" t="s">
        <v>1268</v>
      </c>
      <c r="E251" s="170" t="s">
        <v>1269</v>
      </c>
      <c r="F251" s="167" t="s">
        <v>208</v>
      </c>
      <c r="G251" s="35">
        <f>IF(F251="1 - Rara vez",1,IF(F251="2 - Improbable",2,IF(F251="3 - Posible",3,IF(F251="4 - Probable",4,IF(F251="5 - Casi seguro",5,IF(F251="1 - Baja",6,IF(F251="2 - Media",7,IF(F251="3 - Alta",8,IF(F251="Seleccione",0)))))))))</f>
        <v>1</v>
      </c>
      <c r="H251" s="167" t="s">
        <v>223</v>
      </c>
      <c r="I251" s="35">
        <f>IF(H251="1 -Insignificante",1,IF(H251="2 -Menor",2,IF(H251="3 -Moderado",3,IF(H251="5 -Moderado",6,IF(H251="4 -Mayor",4,IF(H251="10 -Mayor",7,IF(H251="5 -Catastrófico",5,IF(H251="20 -Catastrófico",8,IF(H251="1 - Mínimo/Leve",9,IF(H251="2 - Importante",10,IF(H251="3 - Fuerte",11,IF(H251="Seleccione",0))))))))))))</f>
        <v>8</v>
      </c>
      <c r="J251" s="35">
        <f>IF(AND(G251=1,I251=1),1,IF(AND(G251=1,I251=2),2,IF(AND(G251=1,I251=3),3,IF(AND(G251=1,I251=4),4,IF(AND(G251=1,I251=5),5,IF(AND(G251=2,I251=1),6,IF(AND(G251=2,I251=2),7,IF(AND(G251=2,I251=3),8,IF(AND(G251=2,I251=4),9,IF(AND(G251=2,I251=5),10,IF(AND(G251=3,I251=1),11,IF(AND(G251=3,I251=2),12,IF(AND(G251=3,I251=3),13,IF(AND(G251=3,I251=4),14,IF(AND(G251=3,I251=5),15,IF(AND(G251=4,I251=1),16,IF(AND(G251=4,I251=2),17,IF(AND(G251=4,I251=3),18,IF(AND(G251=4,I251=4),19,IF(AND(G251=4,I251=5),20,IF(AND(G251=5,I251=1),21,IF(AND(G251=5,I251=2),22,IF(AND(G251=5,I251=3),23,IF(AND(G251=5,I251=4),24,IF(AND(G251=5,I251=5),25,IF(AND(G251=1,I251=6),26,IF(AND(G251=1,I251=7),27,IF(AND(G251=1,I251=8),28,IF(AND(G251=2,I251=6),29,IF(AND(G251=2,I251=7),30,IF(AND(G251=2,I251=8),31,IF(AND(G251=3,I251=6),32,IF(AND(G251=3,I251=7),33,IF(AND(G251=3,I251=8),34,IF(AND(G251=4,I251=6),35,IF(AND(G251=4,I251=7),36,IF(AND(G251=4,I251=8),37,IF(AND(G251=5,I251=6),38,IF(AND(G251=5,I251=7),39,IF(AND(G251=5,I251=8),40,IF(AND(G251=6,I251=9),41,IF(AND(G251=6,I251=10),42,IF(AND(G251=6,I251=11),43,IF(AND(G251=7,I251=9),44,IF(AND(G251=7,I251=10),45,IF(AND(G251=7,I251=11),46,IF(AND(G251=8,I251=9),47,IF(AND(G251=8,I251=10),48,IF(AND(G251=8,I251=11),49,"Seleccione")))))))))))))))))))))))))))))))))))))))))))))))))</f>
        <v>28</v>
      </c>
      <c r="K251" s="173" t="str">
        <f>IF(J251=1,'Etapa 2 - Análisis'!$Y$4,IF(J251=2,'Etapa 2 - Análisis'!$Z$4,IF(J251=6,'Etapa 2 - Análisis'!$AD$4,IF(J251=7,'Etapa 2 - Análisis'!$AE$4,IF(J251=11,'Etapa 2 - Análisis'!$AI$4,IF(J251=3,'Etapa 2 - Análisis'!$AA$4,IF(J251=8,'Etapa 2 - Análisis'!$AF$4,IF(J251=12,'Etapa 2 - Análisis'!$AJ$4,IF(J251=16,'Etapa 2 - Análisis'!$AN$4,IF(J251=4,'Etapa 2 - Análisis'!$AB$4,IF(J251=5,'Etapa 2 - Análisis'!$AC$4,IF(J251=9,'Etapa 2 - Análisis'!$AG$4,IF(J251=13,'Etapa 2 - Análisis'!$AK$4,IF(J251=17,'Etapa 2 - Análisis'!$AO$4,IF(J251=18,'Etapa 2 - Análisis'!$AP$4,IF(J251=21,'Etapa 2 - Análisis'!$AS$4,IF(J251=22,'Etapa 2 - Análisis'!$AT$4,IF(J251=10,'Etapa 2 - Análisis'!$AH$4,IF(J251=14,'Etapa 2 - Análisis'!$AL$4,IF(J251=15,'Etapa 2 - Análisis'!$AM$4,IF(J251=19,'Etapa 2 - Análisis'!$AQ$4,IF(J251=20,'Etapa 2 - Análisis'!$AR$4,IF(J251=23,'Etapa 2 - Análisis'!$AU$4,IF(J251=24,'Etapa 2 - Análisis'!$AV$4,IF(J251=25,'Etapa 2 - Análisis'!$AW$4,IF(J251=26,'Etapa 2 - Análisis'!$Y$13,IF(J251=27,'Etapa 2 - Análisis'!$Z$13,IF(J251=28,'Etapa 2 - Análisis'!$AA$13,IF(J251=29,'Etapa 2 - Análisis'!$AB$13,IF(J251=30,'Etapa 2 - Análisis'!$AC$13,IF(J251=31,'Etapa 2 - Análisis'!$AD$13,IF(J251=32,'Etapa 2 - Análisis'!$AE$13,IF(J251=33,'Etapa 2 - Análisis'!$AF$13,IF(J251=34,'Etapa 2 - Análisis'!$AG$13,IF(J251=35,'Etapa 2 - Análisis'!$AH$13,IF(J251=36,'Etapa 2 - Análisis'!$AI$13,IF(J251=37,'Etapa 2 - Análisis'!$AJ$13,IF(J251=38,'Etapa 2 - Análisis'!$AK$13,IF(J251=39,'Etapa 2 - Análisis'!$AL$13,IF(J251=40,'Etapa 2 - Análisis'!$AM$13,IF(J251=41,'Etapa 2 - Análisis'!$Y$8,IF(J251=42,'Etapa 2 - Análisis'!$Z$8,IF(J251=43,'Etapa 2 - Análisis'!$AA$8,IF(J251=44,'Etapa 2 - Análisis'!$AB$8,IF(J251=45,'Etapa 2 - Análisis'!$AC$8,IF(J251=46,'Etapa 2 - Análisis'!$AD$8,IF(J251=47,'Etapa 2 - Análisis'!$AE$8,IF(J251=48,'Etapa 2 - Análisis'!$AF$8,IF(J251=49,'Etapa 2 - Análisis'!$AG$8,"Sin Zona")))))))))))))))))))))))))))))))))))))))))))))))))</f>
        <v>ZONA DE RIESGO MODERADA</v>
      </c>
      <c r="L251" s="167" t="s">
        <v>321</v>
      </c>
      <c r="M251" s="125" t="s">
        <v>1272</v>
      </c>
      <c r="N251" s="66" t="s">
        <v>225</v>
      </c>
      <c r="O251" s="35" t="s">
        <v>395</v>
      </c>
      <c r="P251" s="35" t="str">
        <f>IF($C$251="Oportunidad","NO APLICA","")</f>
        <v/>
      </c>
      <c r="Q251" s="167" t="s">
        <v>208</v>
      </c>
      <c r="R251" s="35">
        <f>IF(Q251="1 - Rara vez",1,IF(Q251="2 - Improbable",2,IF(Q251="3 - Posible",3,IF(Q251="4 - Probable",4,IF(Q251="5 - Casi seguro",5,IF(Q251="1 - Baja",6,IF(Q251="2 - Media",7,IF(Q251="3 - Alta",8,IF(Q251="NO APLICA","",IF(Q251="Seleccione",0))))))))))</f>
        <v>1</v>
      </c>
      <c r="S251" s="167" t="s">
        <v>221</v>
      </c>
      <c r="T251" s="35">
        <f>IF(S251="1 -Insignificante",1,IF(S251="2 -Menor",2,IF(S251="3 -Moderado",3,IF(S251="4 -Mayor",4,IF(S251="10 -Mayor",7,IF(S251="5 -Catastrófico",5,IF(S251="5 -Moderado",6,IF(S251="20 -Catastrófico",8,IF(S251="1 - Mínimo/Leve",9,IF(S251="2 - Importante",10,IF(S251="3 - Fuerte",11,IF(S251="NO APLICA","",IF(S251="Seleccione",0)))))))))))))</f>
        <v>6</v>
      </c>
      <c r="U251" s="35">
        <f>IF(AND(R251=1,T251=1),1,IF(AND(R251=1,T251=2),2,IF(AND(R251=1,T251=3),3,IF(AND(R251=1,T251=4),4,IF(AND(R251=1,T251=5),5,IF(AND(R251=2,T251=1),6,IF(AND(R251=2,T251=2),7,IF(AND(R251=2,T251=3),8,IF(AND(R251=2,T251=4),9,IF(AND(R251=2,T251=5),10,IF(AND(R251=3,T251=1),11,IF(AND(R251=3,T251=2),12,IF(AND(R251=3,T251=3),13,IF(AND(R251=3,T251=4),14,IF(AND(R251=3,T251=5),15,IF(AND(R251=4,T251=1),16,IF(AND(R251=4,T251=2),17,IF(AND(R251=4,T251=3),18,IF(AND(R251=4,T251=4),19,IF(AND(R251=4,T251=5),20,IF(AND(R251=5,T251=1),21,IF(AND(R251=5,T251=2),22,IF(AND(R251=5,T251=3),23,IF(AND(R251=5,T251=4),24,IF(AND(R251=5,T251=5),25,IF(AND(R251=1,T251=6),26,IF(AND(R251=1,T251=7),27,IF(AND(R251=1,T251=8),28,IF(AND(R251=2,T251=6),29,IF(AND(R251=2,T251=7),30,IF(AND(R251=2,T251=8),31,IF(AND(R251=3,T251=6),32,IF(AND(R251=3,T251=7),33,IF(AND(R251=3,T251=8),34,IF(AND(R251=4,T251=6),35,IF(AND(R251=4,T251=7),36,IF(AND(R251=4,T251=8),37,IF(AND(R251=5,T251=6),38,IF(AND(R251=5,T251=7),39,IF(AND(R251=5,T251=8),40,IF(AND(R251=6,T251=9),41,IF(AND(R251=6,T251=10),42,IF(AND(R251=6,T251=11),43,IF(AND(R251=7,T251=9),44,IF(AND(R251=7,T251=10),45,IF(AND(R251=7,T251=11),46,IF(AND(R251=8,T251=9),47,IF(AND(R251=8,T251=10),48,IF(AND(R251=8,T251=11),49,IF(AND(R251="",T251=""),"","Seleccione"))))))))))))))))))))))))))))))))))))))))))))))))))</f>
        <v>26</v>
      </c>
      <c r="V251" s="173" t="str">
        <f>IF(U251=1,'Etapa 2 - Análisis'!$Y$4,IF(U251=2,'Etapa 2 - Análisis'!$Z$4,IF(U251=6,'Etapa 2 - Análisis'!$AD$4,IF(U251=7,'Etapa 2 - Análisis'!$AE$4,IF(U251=11,'Etapa 2 - Análisis'!$AI$4,IF(U251=3,'Etapa 2 - Análisis'!$AA$4,IF(U251=8,'Etapa 2 - Análisis'!$AF$4,IF(U251=12,'Etapa 2 - Análisis'!$AJ$4,IF(U251=16,'Etapa 2 - Análisis'!$AN$4,IF(U251=4,'Etapa 2 - Análisis'!$AB$4,IF(U251=5,'Etapa 2 - Análisis'!$AC$4,IF(U251=9,'Etapa 2 - Análisis'!$AF$4,IF(U251=13,'Etapa 2 - Análisis'!$AK$4,IF(U251=17,'Etapa 2 - Análisis'!$AO$4,IF(U251=18,'Etapa 2 - Análisis'!$AP$4,IF(U251=21,'Etapa 2 - Análisis'!$AS$4,IF(U251=22,'Etapa 2 - Análisis'!$AT$4,IF(U251=10,'Etapa 2 - Análisis'!$AH$4,IF(U251=14,'Etapa 2 - Análisis'!$AL$4,IF(U251=15,'Etapa 2 - Análisis'!$AM$4,IF(U251=19,'Etapa 2 - Análisis'!$AQ$4,IF(U251=20,'Etapa 2 - Análisis'!$AR$4,IF(U251=23,'Etapa 2 - Análisis'!$AU$4,IF(U251=24,'Etapa 2 - Análisis'!$AV$4,IF(U251=25,'Etapa 2 - Análisis'!$AW$4,IF(U251=26,'Etapa 2 - Análisis'!$Y$13,IF(U251=27,'Etapa 2 - Análisis'!$Z$13,IF(U251=28,'Etapa 2 - Análisis'!$AA$13,IF(U251=29,'Etapa 2 - Análisis'!$AB$13,IF(U251=30,'Etapa 2 - Análisis'!$AC$13,IF(U251=31,'Etapa 2 - Análisis'!$AD$13,IF(U251=32,'Etapa 2 - Análisis'!$AE$13,IF(U251=33,'Etapa 2 - Análisis'!$AF$13,IF(U251=34,'Etapa 2 - Análisis'!$AG$13,IF(U251=35,'Etapa 2 - Análisis'!$AH$13,IF(U251=36,'Etapa 2 - Análisis'!$AI$13,IF(U251=37,'Etapa 2 - Análisis'!$AJ$13,IF(U251=38,'Etapa 2 - Análisis'!$AK$13,IF(U251=39,'Etapa 2 - Análisis'!$AL$13,IF(U251=40,'Etapa 2 - Análisis'!$AM$13,IF(U251=41,'Etapa 2 - Análisis'!$Y$8,IF(U251=42,'Etapa 2 - Análisis'!$Z$8,IF(U251=43,'Etapa 2 - Análisis'!$AA$8,IF(U251=44,'Etapa 2 - Análisis'!$AB$8,IF(U251=45,'Etapa 2 - Análisis'!$AC$8,IF(U251=46,'Etapa 2 - Análisis'!$AD$8,IF(U251=47,'Etapa 2 - Análisis'!$AE$8,IF(U251=48,'Etapa 2 - Análisis'!$AF$8,IF(U251=49,'Etapa 2 - Análisis'!$AG$8,IF(U251="","NO APLICA","Sin Zona"))))))))))))))))))))))))))))))))))))))))))))))))))</f>
        <v>ZONA DE RIESGO BAJA</v>
      </c>
      <c r="W251" s="125" t="s">
        <v>1273</v>
      </c>
      <c r="X251" s="159" t="s">
        <v>1274</v>
      </c>
      <c r="Y251" s="159" t="s">
        <v>1163</v>
      </c>
      <c r="Z251" s="125" t="s">
        <v>1275</v>
      </c>
      <c r="AA251" s="255" t="s">
        <v>1276</v>
      </c>
    </row>
    <row r="252" spans="1:27" ht="93.75" customHeight="1" x14ac:dyDescent="0.25">
      <c r="A252" s="166"/>
      <c r="B252" s="164"/>
      <c r="C252" s="168"/>
      <c r="D252" s="125" t="s">
        <v>1270</v>
      </c>
      <c r="E252" s="171"/>
      <c r="F252" s="168"/>
      <c r="G252" s="35"/>
      <c r="H252" s="168"/>
      <c r="I252" s="35"/>
      <c r="J252" s="35"/>
      <c r="K252" s="173"/>
      <c r="L252" s="168"/>
      <c r="M252" s="125" t="s">
        <v>1162</v>
      </c>
      <c r="N252" s="66" t="s">
        <v>225</v>
      </c>
      <c r="O252" s="35" t="s">
        <v>395</v>
      </c>
      <c r="P252" s="35" t="str">
        <f t="shared" ref="O252:P255" si="41">IF($C$251="Oportunidad","NO APLICA","")</f>
        <v/>
      </c>
      <c r="Q252" s="168"/>
      <c r="R252" s="35"/>
      <c r="S252" s="168"/>
      <c r="T252" s="35"/>
      <c r="U252" s="35"/>
      <c r="V252" s="173"/>
      <c r="W252" s="125" t="s">
        <v>1277</v>
      </c>
      <c r="X252" s="160">
        <v>45073</v>
      </c>
      <c r="Y252" s="160" t="s">
        <v>1164</v>
      </c>
      <c r="Z252" s="125" t="s">
        <v>1165</v>
      </c>
      <c r="AA252" s="256"/>
    </row>
    <row r="253" spans="1:27" ht="115.5" customHeight="1" x14ac:dyDescent="0.25">
      <c r="A253" s="166"/>
      <c r="B253" s="164"/>
      <c r="C253" s="168"/>
      <c r="D253" s="125"/>
      <c r="E253" s="171"/>
      <c r="F253" s="168"/>
      <c r="G253" s="35"/>
      <c r="H253" s="168"/>
      <c r="I253" s="35"/>
      <c r="J253" s="35"/>
      <c r="K253" s="173"/>
      <c r="L253" s="168"/>
      <c r="M253" s="158" t="s">
        <v>1167</v>
      </c>
      <c r="N253" s="66" t="s">
        <v>226</v>
      </c>
      <c r="O253" s="35" t="str">
        <f t="shared" si="41"/>
        <v/>
      </c>
      <c r="P253" s="35" t="s">
        <v>395</v>
      </c>
      <c r="Q253" s="168"/>
      <c r="R253" s="35"/>
      <c r="S253" s="168"/>
      <c r="T253" s="35"/>
      <c r="U253" s="35"/>
      <c r="V253" s="173"/>
      <c r="W253" s="126" t="s">
        <v>1169</v>
      </c>
      <c r="X253" s="160" t="s">
        <v>1278</v>
      </c>
      <c r="Y253" s="160" t="s">
        <v>1279</v>
      </c>
      <c r="Z253" s="126" t="s">
        <v>1170</v>
      </c>
      <c r="AA253" s="256"/>
    </row>
    <row r="254" spans="1:27" ht="99" customHeight="1" x14ac:dyDescent="0.25">
      <c r="A254" s="166"/>
      <c r="B254" s="164"/>
      <c r="C254" s="168"/>
      <c r="D254" s="125"/>
      <c r="E254" s="171"/>
      <c r="F254" s="168"/>
      <c r="G254" s="35"/>
      <c r="H254" s="168"/>
      <c r="I254" s="35"/>
      <c r="J254" s="35"/>
      <c r="K254" s="173"/>
      <c r="L254" s="168"/>
      <c r="M254" s="158" t="s">
        <v>1168</v>
      </c>
      <c r="N254" s="66" t="s">
        <v>226</v>
      </c>
      <c r="O254" s="35" t="str">
        <f t="shared" si="41"/>
        <v/>
      </c>
      <c r="P254" s="35" t="s">
        <v>395</v>
      </c>
      <c r="Q254" s="168"/>
      <c r="R254" s="35"/>
      <c r="S254" s="168"/>
      <c r="T254" s="35"/>
      <c r="U254" s="35"/>
      <c r="V254" s="173"/>
      <c r="W254" s="125" t="s">
        <v>1171</v>
      </c>
      <c r="X254" s="160" t="s">
        <v>1278</v>
      </c>
      <c r="Y254" s="160" t="s">
        <v>1280</v>
      </c>
      <c r="Z254" s="125" t="s">
        <v>1172</v>
      </c>
      <c r="AA254" s="256"/>
    </row>
    <row r="255" spans="1:27" ht="16.5" customHeight="1" x14ac:dyDescent="0.25">
      <c r="A255" s="166"/>
      <c r="B255" s="165"/>
      <c r="C255" s="169"/>
      <c r="D255" s="125"/>
      <c r="E255" s="181"/>
      <c r="F255" s="169"/>
      <c r="G255" s="35"/>
      <c r="H255" s="169"/>
      <c r="I255" s="35"/>
      <c r="J255" s="35"/>
      <c r="K255" s="173"/>
      <c r="L255" s="169"/>
      <c r="M255" s="65"/>
      <c r="N255" s="66" t="s">
        <v>218</v>
      </c>
      <c r="O255" s="35" t="str">
        <f t="shared" si="41"/>
        <v/>
      </c>
      <c r="P255" s="35" t="str">
        <f t="shared" si="41"/>
        <v/>
      </c>
      <c r="Q255" s="169"/>
      <c r="R255" s="35"/>
      <c r="S255" s="169"/>
      <c r="T255" s="35"/>
      <c r="U255" s="35"/>
      <c r="V255" s="173"/>
      <c r="W255" s="125"/>
      <c r="X255" s="161"/>
      <c r="Y255" s="161"/>
      <c r="Z255" s="125"/>
      <c r="AA255" s="257"/>
    </row>
    <row r="256" spans="1:27" ht="42" customHeight="1" x14ac:dyDescent="0.25">
      <c r="A256" s="166">
        <v>48</v>
      </c>
      <c r="B256" s="177" t="s">
        <v>1287</v>
      </c>
      <c r="C256" s="167" t="s">
        <v>333</v>
      </c>
      <c r="D256" s="111" t="s">
        <v>1195</v>
      </c>
      <c r="E256" s="163" t="s">
        <v>1196</v>
      </c>
      <c r="F256" s="167" t="s">
        <v>218</v>
      </c>
      <c r="G256" s="35">
        <f>IF(F256="1 - Rara vez",1,IF(F256="2 - Improbable",2,IF(F256="3 - Posible",3,IF(F256="4 - Probable",4,IF(F256="5 - Casi seguro",5,IF(F256="1 - Baja",6,IF(F256="2 - Media",7,IF(F256="3 - Alta",8,IF(F256="Seleccione",0)))))))))</f>
        <v>0</v>
      </c>
      <c r="H256" s="167" t="s">
        <v>218</v>
      </c>
      <c r="I256" s="35">
        <f>IF(H256="1 -Insignificante",1,IF(H256="2 -Menor",2,IF(H256="3 -Moderado",3,IF(H256="5 -Moderado",6,IF(H256="4 -Mayor",4,IF(H256="10 -Mayor",7,IF(H256="5 -Catastrófico",5,IF(H256="20 -Catastrófico",8,IF(H256="1 - Mínimo/Leve",9,IF(H256="2 - Importante",10,IF(H256="3 - Fuerte",11,IF(H256="Seleccione",0))))))))))))</f>
        <v>0</v>
      </c>
      <c r="J256" s="35" t="str">
        <f>IF(AND(G256=1,I256=1),1,IF(AND(G256=1,I256=2),2,IF(AND(G256=1,I256=3),3,IF(AND(G256=1,I256=4),4,IF(AND(G256=1,I256=5),5,IF(AND(G256=2,I256=1),6,IF(AND(G256=2,I256=2),7,IF(AND(G256=2,I256=3),8,IF(AND(G256=2,I256=4),9,IF(AND(G256=2,I256=5),10,IF(AND(G256=3,I256=1),11,IF(AND(G256=3,I256=2),12,IF(AND(G256=3,I256=3),13,IF(AND(G256=3,I256=4),14,IF(AND(G256=3,I256=5),15,IF(AND(G256=4,I256=1),16,IF(AND(G256=4,I256=2),17,IF(AND(G256=4,I256=3),18,IF(AND(G256=4,I256=4),19,IF(AND(G256=4,I256=5),20,IF(AND(G256=5,I256=1),21,IF(AND(G256=5,I256=2),22,IF(AND(G256=5,I256=3),23,IF(AND(G256=5,I256=4),24,IF(AND(G256=5,I256=5),25,IF(AND(G256=1,I256=6),26,IF(AND(G256=1,I256=7),27,IF(AND(G256=1,I256=8),28,IF(AND(G256=2,I256=6),29,IF(AND(G256=2,I256=7),30,IF(AND(G256=2,I256=8),31,IF(AND(G256=3,I256=6),32,IF(AND(G256=3,I256=7),33,IF(AND(G256=3,I256=8),34,IF(AND(G256=4,I256=6),35,IF(AND(G256=4,I256=7),36,IF(AND(G256=4,I256=8),37,IF(AND(G256=5,I256=6),38,IF(AND(G256=5,I256=7),39,IF(AND(G256=5,I256=8),40,IF(AND(G256=6,I256=9),41,IF(AND(G256=6,I256=10),42,IF(AND(G256=6,I256=11),43,IF(AND(G256=7,I256=9),44,IF(AND(G256=7,I256=10),45,IF(AND(G256=7,I256=11),46,IF(AND(G256=8,I256=9),47,IF(AND(G256=8,I256=10),48,IF(AND(G256=8,I256=11),49,"Seleccione")))))))))))))))))))))))))))))))))))))))))))))))))</f>
        <v>Seleccione</v>
      </c>
      <c r="K256" s="173" t="str">
        <f>IF(J256=1,'Etapa 2 - Análisis'!$Y$4,IF(J256=2,'Etapa 2 - Análisis'!$Z$4,IF(J256=6,'Etapa 2 - Análisis'!$AD$4,IF(J256=7,'Etapa 2 - Análisis'!$AE$4,IF(J256=11,'Etapa 2 - Análisis'!$AI$4,IF(J256=3,'Etapa 2 - Análisis'!$AA$4,IF(J256=8,'Etapa 2 - Análisis'!$AF$4,IF(J256=12,'Etapa 2 - Análisis'!$AJ$4,IF(J256=16,'Etapa 2 - Análisis'!$AN$4,IF(J256=4,'Etapa 2 - Análisis'!$AB$4,IF(J256=5,'Etapa 2 - Análisis'!$AC$4,IF(J256=9,'Etapa 2 - Análisis'!$AG$4,IF(J256=13,'Etapa 2 - Análisis'!$AK$4,IF(J256=17,'Etapa 2 - Análisis'!$AO$4,IF(J256=18,'Etapa 2 - Análisis'!$AP$4,IF(J256=21,'Etapa 2 - Análisis'!$AS$4,IF(J256=22,'Etapa 2 - Análisis'!$AT$4,IF(J256=10,'Etapa 2 - Análisis'!$AH$4,IF(J256=14,'Etapa 2 - Análisis'!$AL$4,IF(J256=15,'Etapa 2 - Análisis'!$AM$4,IF(J256=19,'Etapa 2 - Análisis'!$AQ$4,IF(J256=20,'Etapa 2 - Análisis'!$AR$4,IF(J256=23,'Etapa 2 - Análisis'!$AU$4,IF(J256=24,'Etapa 2 - Análisis'!$AV$4,IF(J256=25,'Etapa 2 - Análisis'!$AW$4,IF(J256=26,'Etapa 2 - Análisis'!$Y$13,IF(J256=27,'Etapa 2 - Análisis'!$Z$13,IF(J256=28,'Etapa 2 - Análisis'!$AA$13,IF(J256=29,'Etapa 2 - Análisis'!$AB$13,IF(J256=30,'Etapa 2 - Análisis'!$AC$13,IF(J256=31,'Etapa 2 - Análisis'!$AD$13,IF(J256=32,'Etapa 2 - Análisis'!$AE$13,IF(J256=33,'Etapa 2 - Análisis'!$AF$13,IF(J256=34,'Etapa 2 - Análisis'!$AG$13,IF(J256=35,'Etapa 2 - Análisis'!$AH$13,IF(J256=36,'Etapa 2 - Análisis'!$AI$13,IF(J256=37,'Etapa 2 - Análisis'!$AJ$13,IF(J256=38,'Etapa 2 - Análisis'!$AK$13,IF(J256=39,'Etapa 2 - Análisis'!$AL$13,IF(J256=40,'Etapa 2 - Análisis'!$AM$13,IF(J256=41,'Etapa 2 - Análisis'!$Y$8,IF(J256=42,'Etapa 2 - Análisis'!$Z$8,IF(J256=43,'Etapa 2 - Análisis'!$AA$8,IF(J256=44,'Etapa 2 - Análisis'!$AB$8,IF(J256=45,'Etapa 2 - Análisis'!$AC$8,IF(J256=46,'Etapa 2 - Análisis'!$AD$8,IF(J256=47,'Etapa 2 - Análisis'!$AE$8,IF(J256=48,'Etapa 2 - Análisis'!$AF$8,IF(J256=49,'Etapa 2 - Análisis'!$AG$8,"Sin Zona")))))))))))))))))))))))))))))))))))))))))))))))))</f>
        <v>Sin Zona</v>
      </c>
      <c r="L256" s="167" t="s">
        <v>318</v>
      </c>
      <c r="M256" s="109" t="s">
        <v>1199</v>
      </c>
      <c r="N256" s="66" t="s">
        <v>225</v>
      </c>
      <c r="O256" s="35" t="s">
        <v>395</v>
      </c>
      <c r="P256" s="35"/>
      <c r="Q256" s="167" t="s">
        <v>208</v>
      </c>
      <c r="R256" s="35">
        <f>IF(Q256="1 - Rara vez",1,IF(Q256="2 - Improbable",2,IF(Q256="3 - Posible",3,IF(Q256="4 - Probable",4,IF(Q256="5 - Casi seguro",5,IF(Q256="1 - Baja",6,IF(Q256="2 - Media",7,IF(Q256="3 - Alta",8,IF(Q256="NO APLICA","",IF(Q256="Seleccione",0))))))))))</f>
        <v>1</v>
      </c>
      <c r="S256" s="199" t="s">
        <v>222</v>
      </c>
      <c r="T256" s="35">
        <f>IF(S256="1 -Insignificante",1,IF(S256="2 -Menor",2,IF(S256="3 -Moderado",3,IF(S256="4 -Mayor",4,IF(S256="10 -Mayor",7,IF(S256="5 -Catastrófico",5,IF(S256="5 -Moderado",6,IF(S256="20 -Catastrófico",8,IF(S256="1 - Mínimo/Leve",9,IF(S256="2 - Importante",10,IF(S256="3 - Fuerte",11,IF(S256="NO APLICA","",IF(S256="Seleccione",0)))))))))))))</f>
        <v>7</v>
      </c>
      <c r="U256" s="35">
        <f>IF(AND(R256=1,T256=1),1,IF(AND(R256=1,T256=2),2,IF(AND(R256=1,T256=3),3,IF(AND(R256=1,T256=4),4,IF(AND(R256=1,T256=5),5,IF(AND(R256=2,T256=1),6,IF(AND(R256=2,T256=2),7,IF(AND(R256=2,T256=3),8,IF(AND(R256=2,T256=4),9,IF(AND(R256=2,T256=5),10,IF(AND(R256=3,T256=1),11,IF(AND(R256=3,T256=2),12,IF(AND(R256=3,T256=3),13,IF(AND(R256=3,T256=4),14,IF(AND(R256=3,T256=5),15,IF(AND(R256=4,T256=1),16,IF(AND(R256=4,T256=2),17,IF(AND(R256=4,T256=3),18,IF(AND(R256=4,T256=4),19,IF(AND(R256=4,T256=5),20,IF(AND(R256=5,T256=1),21,IF(AND(R256=5,T256=2),22,IF(AND(R256=5,T256=3),23,IF(AND(R256=5,T256=4),24,IF(AND(R256=5,T256=5),25,IF(AND(R256=1,T256=6),26,IF(AND(R256=1,T256=7),27,IF(AND(R256=1,T256=8),28,IF(AND(R256=2,T256=6),29,IF(AND(R256=2,T256=7),30,IF(AND(R256=2,T256=8),31,IF(AND(R256=3,T256=6),32,IF(AND(R256=3,T256=7),33,IF(AND(R256=3,T256=8),34,IF(AND(R256=4,T256=6),35,IF(AND(R256=4,T256=7),36,IF(AND(R256=4,T256=8),37,IF(AND(R256=5,T256=6),38,IF(AND(R256=5,T256=7),39,IF(AND(R256=5,T256=8),40,IF(AND(R256=6,T256=9),41,IF(AND(R256=6,T256=10),42,IF(AND(R256=6,T256=11),43,IF(AND(R256=7,T256=9),44,IF(AND(R256=7,T256=10),45,IF(AND(R256=7,T256=11),46,IF(AND(R256=8,T256=9),47,IF(AND(R256=8,T256=10),48,IF(AND(R256=8,T256=11),49,IF(AND(R256="",T256=""),"","Seleccione"))))))))))))))))))))))))))))))))))))))))))))))))))</f>
        <v>27</v>
      </c>
      <c r="V256" s="173" t="str">
        <f>IF(U256=1,'Etapa 2 - Análisis'!$Y$4,IF(U256=2,'Etapa 2 - Análisis'!$Z$4,IF(U256=6,'Etapa 2 - Análisis'!$AD$4,IF(U256=7,'Etapa 2 - Análisis'!$AE$4,IF(U256=11,'Etapa 2 - Análisis'!$AI$4,IF(U256=3,'Etapa 2 - Análisis'!$AA$4,IF(U256=8,'Etapa 2 - Análisis'!$AF$4,IF(U256=12,'Etapa 2 - Análisis'!$AJ$4,IF(U256=16,'Etapa 2 - Análisis'!$AN$4,IF(U256=4,'Etapa 2 - Análisis'!$AB$4,IF(U256=5,'Etapa 2 - Análisis'!$AC$4,IF(U256=9,'Etapa 2 - Análisis'!$AF$4,IF(U256=13,'Etapa 2 - Análisis'!$AK$4,IF(U256=17,'Etapa 2 - Análisis'!$AO$4,IF(U256=18,'Etapa 2 - Análisis'!$AP$4,IF(U256=21,'Etapa 2 - Análisis'!$AS$4,IF(U256=22,'Etapa 2 - Análisis'!$AT$4,IF(U256=10,'Etapa 2 - Análisis'!$AH$4,IF(U256=14,'Etapa 2 - Análisis'!$AL$4,IF(U256=15,'Etapa 2 - Análisis'!$AM$4,IF(U256=19,'Etapa 2 - Análisis'!$AQ$4,IF(U256=20,'Etapa 2 - Análisis'!$AR$4,IF(U256=23,'Etapa 2 - Análisis'!$AU$4,IF(U256=24,'Etapa 2 - Análisis'!$AV$4,IF(U256=25,'Etapa 2 - Análisis'!$AW$4,IF(U256=26,'Etapa 2 - Análisis'!$Y$13,IF(U256=27,'Etapa 2 - Análisis'!$Z$13,IF(U256=28,'Etapa 2 - Análisis'!$AA$13,IF(U256=29,'Etapa 2 - Análisis'!$AB$13,IF(U256=30,'Etapa 2 - Análisis'!$AC$13,IF(U256=31,'Etapa 2 - Análisis'!$AD$13,IF(U256=32,'Etapa 2 - Análisis'!$AE$13,IF(U256=33,'Etapa 2 - Análisis'!$AF$13,IF(U256=34,'Etapa 2 - Análisis'!$AG$13,IF(U256=35,'Etapa 2 - Análisis'!$AH$13,IF(U256=36,'Etapa 2 - Análisis'!$AI$13,IF(U256=37,'Etapa 2 - Análisis'!$AJ$13,IF(U256=38,'Etapa 2 - Análisis'!$AK$13,IF(U256=39,'Etapa 2 - Análisis'!$AL$13,IF(U256=40,'Etapa 2 - Análisis'!$AM$13,IF(U256=41,'Etapa 2 - Análisis'!$Y$8,IF(U256=42,'Etapa 2 - Análisis'!$Z$8,IF(U256=43,'Etapa 2 - Análisis'!$AA$8,IF(U256=44,'Etapa 2 - Análisis'!$AB$8,IF(U256=45,'Etapa 2 - Análisis'!$AC$8,IF(U256=46,'Etapa 2 - Análisis'!$AD$8,IF(U256=47,'Etapa 2 - Análisis'!$AE$8,IF(U256=48,'Etapa 2 - Análisis'!$AF$8,IF(U256=49,'Etapa 2 - Análisis'!$AG$8,IF(U256="","NO APLICA","Sin Zona"))))))))))))))))))))))))))))))))))))))))))))))))))</f>
        <v>ZONA DE RIESGO BAJA</v>
      </c>
      <c r="W256" s="109" t="s">
        <v>1202</v>
      </c>
      <c r="X256" s="138">
        <v>44927</v>
      </c>
      <c r="Y256" s="138">
        <v>45291</v>
      </c>
      <c r="Z256" s="111" t="s">
        <v>1203</v>
      </c>
      <c r="AA256" s="163" t="s">
        <v>1204</v>
      </c>
    </row>
    <row r="257" spans="1:27" ht="42.75" customHeight="1" x14ac:dyDescent="0.25">
      <c r="A257" s="166"/>
      <c r="B257" s="178"/>
      <c r="C257" s="168"/>
      <c r="D257" s="109" t="s">
        <v>1197</v>
      </c>
      <c r="E257" s="164"/>
      <c r="F257" s="168"/>
      <c r="G257" s="35"/>
      <c r="H257" s="168"/>
      <c r="I257" s="35"/>
      <c r="J257" s="35"/>
      <c r="K257" s="173"/>
      <c r="L257" s="168"/>
      <c r="M257" s="109" t="s">
        <v>1200</v>
      </c>
      <c r="N257" s="66" t="s">
        <v>225</v>
      </c>
      <c r="O257" s="35" t="s">
        <v>395</v>
      </c>
      <c r="P257" s="35"/>
      <c r="Q257" s="168"/>
      <c r="R257" s="35"/>
      <c r="S257" s="200"/>
      <c r="T257" s="35"/>
      <c r="U257" s="35"/>
      <c r="V257" s="173"/>
      <c r="W257" s="109"/>
      <c r="X257" s="138"/>
      <c r="Y257" s="139"/>
      <c r="Z257" s="111"/>
      <c r="AA257" s="164"/>
    </row>
    <row r="258" spans="1:27" ht="40.5" customHeight="1" x14ac:dyDescent="0.25">
      <c r="A258" s="166"/>
      <c r="B258" s="178"/>
      <c r="C258" s="168"/>
      <c r="D258" s="109" t="s">
        <v>1198</v>
      </c>
      <c r="E258" s="164"/>
      <c r="F258" s="168"/>
      <c r="G258" s="35"/>
      <c r="H258" s="168"/>
      <c r="I258" s="35"/>
      <c r="J258" s="35"/>
      <c r="K258" s="173"/>
      <c r="L258" s="168"/>
      <c r="M258" s="65"/>
      <c r="N258" s="66" t="s">
        <v>218</v>
      </c>
      <c r="O258" s="35" t="str">
        <f t="shared" ref="O258:P260" si="42">IF($C$256="Oportunidad","NO APLICA","")</f>
        <v/>
      </c>
      <c r="P258" s="35" t="str">
        <f t="shared" si="42"/>
        <v/>
      </c>
      <c r="Q258" s="168"/>
      <c r="R258" s="35"/>
      <c r="S258" s="200"/>
      <c r="T258" s="35"/>
      <c r="U258" s="35"/>
      <c r="V258" s="173"/>
      <c r="W258" s="109"/>
      <c r="X258" s="111"/>
      <c r="Y258" s="111"/>
      <c r="Z258" s="111"/>
      <c r="AA258" s="164"/>
    </row>
    <row r="259" spans="1:27" x14ac:dyDescent="0.25">
      <c r="A259" s="166"/>
      <c r="B259" s="178"/>
      <c r="C259" s="168"/>
      <c r="D259" s="109"/>
      <c r="E259" s="164"/>
      <c r="F259" s="168"/>
      <c r="G259" s="35"/>
      <c r="H259" s="168"/>
      <c r="I259" s="35"/>
      <c r="J259" s="35"/>
      <c r="K259" s="173"/>
      <c r="L259" s="168"/>
      <c r="M259" s="65"/>
      <c r="N259" s="66" t="s">
        <v>218</v>
      </c>
      <c r="O259" s="35" t="str">
        <f t="shared" si="42"/>
        <v/>
      </c>
      <c r="P259" s="35" t="str">
        <f t="shared" si="42"/>
        <v/>
      </c>
      <c r="Q259" s="168"/>
      <c r="R259" s="35"/>
      <c r="S259" s="200"/>
      <c r="T259" s="35"/>
      <c r="U259" s="35"/>
      <c r="V259" s="173"/>
      <c r="W259" s="109"/>
      <c r="X259" s="111"/>
      <c r="Y259" s="111"/>
      <c r="Z259" s="111"/>
      <c r="AA259" s="164"/>
    </row>
    <row r="260" spans="1:27" x14ac:dyDescent="0.25">
      <c r="A260" s="166"/>
      <c r="B260" s="179"/>
      <c r="C260" s="169"/>
      <c r="D260" s="109"/>
      <c r="E260" s="165"/>
      <c r="F260" s="169"/>
      <c r="G260" s="35"/>
      <c r="H260" s="169"/>
      <c r="I260" s="35"/>
      <c r="J260" s="35"/>
      <c r="K260" s="173"/>
      <c r="L260" s="169"/>
      <c r="M260" s="65"/>
      <c r="N260" s="66" t="s">
        <v>218</v>
      </c>
      <c r="O260" s="35" t="str">
        <f t="shared" si="42"/>
        <v/>
      </c>
      <c r="P260" s="35" t="str">
        <f t="shared" si="42"/>
        <v/>
      </c>
      <c r="Q260" s="169"/>
      <c r="R260" s="35"/>
      <c r="S260" s="201"/>
      <c r="T260" s="35"/>
      <c r="U260" s="35"/>
      <c r="V260" s="173"/>
      <c r="W260" s="109"/>
      <c r="X260" s="111"/>
      <c r="Y260" s="111"/>
      <c r="Z260" s="111"/>
      <c r="AA260" s="165"/>
    </row>
    <row r="261" spans="1:27" ht="74.25" customHeight="1" x14ac:dyDescent="0.25">
      <c r="A261" s="166">
        <v>49</v>
      </c>
      <c r="B261" s="177" t="s">
        <v>1288</v>
      </c>
      <c r="C261" s="167" t="s">
        <v>288</v>
      </c>
      <c r="D261" s="80" t="s">
        <v>1289</v>
      </c>
      <c r="E261" s="163" t="s">
        <v>885</v>
      </c>
      <c r="F261" s="167" t="s">
        <v>361</v>
      </c>
      <c r="G261" s="35">
        <f>IF(F261="1 - Rara vez",1,IF(F261="2 - Improbable",2,IF(F261="3 - Posible",3,IF(F261="4 - Probable",4,IF(F261="5 - Casi seguro",5,IF(F261="1 - Baja",6,IF(F261="2 - Media",7,IF(F261="3 - Alta",8,IF(F261="Seleccione",0)))))))))</f>
        <v>8</v>
      </c>
      <c r="H261" s="167" t="s">
        <v>363</v>
      </c>
      <c r="I261" s="35">
        <f>IF(H261="1 -Insignificante",1,IF(H261="2 -Menor",2,IF(H261="3 -Moderado",3,IF(H261="5 -Moderado",6,IF(H261="4 -Mayor",4,IF(H261="10 -Mayor",7,IF(H261="5 -Catastrófico",5,IF(H261="20 -Catastrófico",8,IF(H261="1 - Mínimo/Leve",9,IF(H261="2 - Importante",10,IF(H261="3 - Fuerte",11,IF(H261="Seleccione",0))))))))))))</f>
        <v>10</v>
      </c>
      <c r="J261" s="35">
        <f>IF(AND(G261=1,I261=1),1,IF(AND(G261=1,I261=2),2,IF(AND(G261=1,I261=3),3,IF(AND(G261=1,I261=4),4,IF(AND(G261=1,I261=5),5,IF(AND(G261=2,I261=1),6,IF(AND(G261=2,I261=2),7,IF(AND(G261=2,I261=3),8,IF(AND(G261=2,I261=4),9,IF(AND(G261=2,I261=5),10,IF(AND(G261=3,I261=1),11,IF(AND(G261=3,I261=2),12,IF(AND(G261=3,I261=3),13,IF(AND(G261=3,I261=4),14,IF(AND(G261=3,I261=5),15,IF(AND(G261=4,I261=1),16,IF(AND(G261=4,I261=2),17,IF(AND(G261=4,I261=3),18,IF(AND(G261=4,I261=4),19,IF(AND(G261=4,I261=5),20,IF(AND(G261=5,I261=1),21,IF(AND(G261=5,I261=2),22,IF(AND(G261=5,I261=3),23,IF(AND(G261=5,I261=4),24,IF(AND(G261=5,I261=5),25,IF(AND(G261=1,I261=6),26,IF(AND(G261=1,I261=7),27,IF(AND(G261=1,I261=8),28,IF(AND(G261=2,I261=6),29,IF(AND(G261=2,I261=7),30,IF(AND(G261=2,I261=8),31,IF(AND(G261=3,I261=6),32,IF(AND(G261=3,I261=7),33,IF(AND(G261=3,I261=8),34,IF(AND(G261=4,I261=6),35,IF(AND(G261=4,I261=7),36,IF(AND(G261=4,I261=8),37,IF(AND(G261=5,I261=6),38,IF(AND(G261=5,I261=7),39,IF(AND(G261=5,I261=8),40,IF(AND(G261=6,I261=9),41,IF(AND(G261=6,I261=10),42,IF(AND(G261=6,I261=11),43,IF(AND(G261=7,I261=9),44,IF(AND(G261=7,I261=10),45,IF(AND(G261=7,I261=11),46,IF(AND(G261=8,I261=9),47,IF(AND(G261=8,I261=10),48,IF(AND(G261=8,I261=11),49,"Seleccione")))))))))))))))))))))))))))))))))))))))))))))))))</f>
        <v>48</v>
      </c>
      <c r="K261" s="173" t="str">
        <f>IF(J261=1,'Etapa 2 - Análisis'!$Y$4,IF(J261=2,'Etapa 2 - Análisis'!$Z$4,IF(J261=6,'Etapa 2 - Análisis'!$AD$4,IF(J261=7,'Etapa 2 - Análisis'!$AE$4,IF(J261=11,'Etapa 2 - Análisis'!$AI$4,IF(J261=3,'Etapa 2 - Análisis'!$AA$4,IF(J261=8,'Etapa 2 - Análisis'!$AF$4,IF(J261=12,'Etapa 2 - Análisis'!$AJ$4,IF(J261=16,'Etapa 2 - Análisis'!$AN$4,IF(J261=4,'Etapa 2 - Análisis'!$AB$4,IF(J261=5,'Etapa 2 - Análisis'!$AC$4,IF(J261=9,'Etapa 2 - Análisis'!$AG$4,IF(J261=13,'Etapa 2 - Análisis'!$AK$4,IF(J261=17,'Etapa 2 - Análisis'!$AO$4,IF(J261=18,'Etapa 2 - Análisis'!$AP$4,IF(J261=21,'Etapa 2 - Análisis'!$AS$4,IF(J261=22,'Etapa 2 - Análisis'!$AT$4,IF(J261=10,'Etapa 2 - Análisis'!$AH$4,IF(J261=14,'Etapa 2 - Análisis'!$AL$4,IF(J261=15,'Etapa 2 - Análisis'!$AM$4,IF(J261=19,'Etapa 2 - Análisis'!$AQ$4,IF(J261=20,'Etapa 2 - Análisis'!$AR$4,IF(J261=23,'Etapa 2 - Análisis'!$AU$4,IF(J261=24,'Etapa 2 - Análisis'!$AV$4,IF(J261=25,'Etapa 2 - Análisis'!$AW$4,IF(J261=26,'Etapa 2 - Análisis'!$Y$13,IF(J261=27,'Etapa 2 - Análisis'!$Z$13,IF(J261=28,'Etapa 2 - Análisis'!$AA$13,IF(J261=29,'Etapa 2 - Análisis'!$AB$13,IF(J261=30,'Etapa 2 - Análisis'!$AC$13,IF(J261=31,'Etapa 2 - Análisis'!$AD$13,IF(J261=32,'Etapa 2 - Análisis'!$AE$13,IF(J261=33,'Etapa 2 - Análisis'!$AF$13,IF(J261=34,'Etapa 2 - Análisis'!$AG$13,IF(J261=35,'Etapa 2 - Análisis'!$AH$13,IF(J261=36,'Etapa 2 - Análisis'!$AI$13,IF(J261=37,'Etapa 2 - Análisis'!$AJ$13,IF(J261=38,'Etapa 2 - Análisis'!$AK$13,IF(J261=39,'Etapa 2 - Análisis'!$AL$13,IF(J261=40,'Etapa 2 - Análisis'!$AM$13,IF(J261=41,'Etapa 2 - Análisis'!$Y$8,IF(J261=42,'Etapa 2 - Análisis'!$Z$8,IF(J261=43,'Etapa 2 - Análisis'!$AA$8,IF(J261=44,'Etapa 2 - Análisis'!$AB$8,IF(J261=45,'Etapa 2 - Análisis'!$AC$8,IF(J261=46,'Etapa 2 - Análisis'!$AD$8,IF(J261=47,'Etapa 2 - Análisis'!$AE$8,IF(J261=48,'Etapa 2 - Análisis'!$AF$8,IF(J261=49,'Etapa 2 - Análisis'!$AG$8,"Sin Zona")))))))))))))))))))))))))))))))))))))))))))))))))</f>
        <v>ZONA DE OPORTUNIDAD BENEFICIOSA</v>
      </c>
      <c r="L261" s="167" t="s">
        <v>369</v>
      </c>
      <c r="M261" s="109" t="s">
        <v>1292</v>
      </c>
      <c r="N261" s="66" t="s">
        <v>376</v>
      </c>
      <c r="O261" s="66" t="s">
        <v>376</v>
      </c>
      <c r="P261" s="66" t="s">
        <v>376</v>
      </c>
      <c r="Q261" s="167" t="s">
        <v>376</v>
      </c>
      <c r="R261" s="35" t="str">
        <f>IF(Q261="1 - Rara vez",1,IF(Q261="2 - Improbable",2,IF(Q261="3 - Posible",3,IF(Q261="4 - Probable",4,IF(Q261="5 - Casi seguro",5,IF(Q261="1 - Baja",6,IF(Q261="2 - Media",7,IF(Q261="3 - Alta",8,IF(Q261="NO APLICA","",IF(Q261="Seleccione",0))))))))))</f>
        <v/>
      </c>
      <c r="S261" s="167" t="s">
        <v>376</v>
      </c>
      <c r="T261" s="35" t="str">
        <f>IF(S261="1 -Insignificante",1,IF(S261="2 -Menor",2,IF(S261="3 -Moderado",3,IF(S261="4 -Mayor",4,IF(S261="10 -Mayor",7,IF(S261="5 -Catastrófico",5,IF(S261="5 -Moderado",6,IF(S261="20 -Catastrófico",8,IF(S261="1 - Mínimo/Leve",9,IF(S261="2 - Importante",10,IF(S261="3 - Fuerte",11,IF(S261="NO APLICA","",IF(S261="Seleccione",0)))))))))))))</f>
        <v/>
      </c>
      <c r="U261" s="35" t="str">
        <f>IF(AND(R261=1,T261=1),1,IF(AND(R261=1,T261=2),2,IF(AND(R261=1,T261=3),3,IF(AND(R261=1,T261=4),4,IF(AND(R261=1,T261=5),5,IF(AND(R261=2,T261=1),6,IF(AND(R261=2,T261=2),7,IF(AND(R261=2,T261=3),8,IF(AND(R261=2,T261=4),9,IF(AND(R261=2,T261=5),10,IF(AND(R261=3,T261=1),11,IF(AND(R261=3,T261=2),12,IF(AND(R261=3,T261=3),13,IF(AND(R261=3,T261=4),14,IF(AND(R261=3,T261=5),15,IF(AND(R261=4,T261=1),16,IF(AND(R261=4,T261=2),17,IF(AND(R261=4,T261=3),18,IF(AND(R261=4,T261=4),19,IF(AND(R261=4,T261=5),20,IF(AND(R261=5,T261=1),21,IF(AND(R261=5,T261=2),22,IF(AND(R261=5,T261=3),23,IF(AND(R261=5,T261=4),24,IF(AND(R261=5,T261=5),25,IF(AND(R261=1,T261=6),26,IF(AND(R261=1,T261=7),27,IF(AND(R261=1,T261=8),28,IF(AND(R261=2,T261=6),29,IF(AND(R261=2,T261=7),30,IF(AND(R261=2,T261=8),31,IF(AND(R261=3,T261=6),32,IF(AND(R261=3,T261=7),33,IF(AND(R261=3,T261=8),34,IF(AND(R261=4,T261=6),35,IF(AND(R261=4,T261=7),36,IF(AND(R261=4,T261=8),37,IF(AND(R261=5,T261=6),38,IF(AND(R261=5,T261=7),39,IF(AND(R261=5,T261=8),40,IF(AND(R261=6,T261=9),41,IF(AND(R261=6,T261=10),42,IF(AND(R261=6,T261=11),43,IF(AND(R261=7,T261=9),44,IF(AND(R261=7,T261=10),45,IF(AND(R261=7,T261=11),46,IF(AND(R261=8,T261=9),47,IF(AND(R261=8,T261=10),48,IF(AND(R261=8,T261=11),49,IF(AND(R261="",T261=""),"","Seleccione"))))))))))))))))))))))))))))))))))))))))))))))))))</f>
        <v/>
      </c>
      <c r="V261" s="173" t="str">
        <f>IF(U261=1,'Etapa 2 - Análisis'!$Y$4,IF(U261=2,'Etapa 2 - Análisis'!$Z$4,IF(U261=6,'Etapa 2 - Análisis'!$AD$4,IF(U261=7,'Etapa 2 - Análisis'!$AE$4,IF(U261=11,'Etapa 2 - Análisis'!$AI$4,IF(U261=3,'Etapa 2 - Análisis'!$AA$4,IF(U261=8,'Etapa 2 - Análisis'!$AF$4,IF(U261=12,'Etapa 2 - Análisis'!$AJ$4,IF(U261=16,'Etapa 2 - Análisis'!$AN$4,IF(U261=4,'Etapa 2 - Análisis'!$AB$4,IF(U261=5,'Etapa 2 - Análisis'!$AC$4,IF(U261=9,'Etapa 2 - Análisis'!$AF$4,IF(U261=13,'Etapa 2 - Análisis'!$AK$4,IF(U261=17,'Etapa 2 - Análisis'!$AO$4,IF(U261=18,'Etapa 2 - Análisis'!$AP$4,IF(U261=21,'Etapa 2 - Análisis'!$AS$4,IF(U261=22,'Etapa 2 - Análisis'!$AT$4,IF(U261=10,'Etapa 2 - Análisis'!$AH$4,IF(U261=14,'Etapa 2 - Análisis'!$AL$4,IF(U261=15,'Etapa 2 - Análisis'!$AM$4,IF(U261=19,'Etapa 2 - Análisis'!$AQ$4,IF(U261=20,'Etapa 2 - Análisis'!$AR$4,IF(U261=23,'Etapa 2 - Análisis'!$AU$4,IF(U261=24,'Etapa 2 - Análisis'!$AV$4,IF(U261=25,'Etapa 2 - Análisis'!$AW$4,IF(U261=26,'Etapa 2 - Análisis'!$Y$13,IF(U261=27,'Etapa 2 - Análisis'!$Z$13,IF(U261=28,'Etapa 2 - Análisis'!$AA$13,IF(U261=29,'Etapa 2 - Análisis'!$AB$13,IF(U261=30,'Etapa 2 - Análisis'!$AC$13,IF(U261=31,'Etapa 2 - Análisis'!$AD$13,IF(U261=32,'Etapa 2 - Análisis'!$AE$13,IF(U261=33,'Etapa 2 - Análisis'!$AF$13,IF(U261=34,'Etapa 2 - Análisis'!$AG$13,IF(U261=35,'Etapa 2 - Análisis'!$AH$13,IF(U261=36,'Etapa 2 - Análisis'!$AI$13,IF(U261=37,'Etapa 2 - Análisis'!$AJ$13,IF(U261=38,'Etapa 2 - Análisis'!$AK$13,IF(U261=39,'Etapa 2 - Análisis'!$AL$13,IF(U261=40,'Etapa 2 - Análisis'!$AM$13,IF(U261=41,'Etapa 2 - Análisis'!$Y$8,IF(U261=42,'Etapa 2 - Análisis'!$Z$8,IF(U261=43,'Etapa 2 - Análisis'!$AA$8,IF(U261=44,'Etapa 2 - Análisis'!$AB$8,IF(U261=45,'Etapa 2 - Análisis'!$AC$8,IF(U261=46,'Etapa 2 - Análisis'!$AD$8,IF(U261=47,'Etapa 2 - Análisis'!$AE$8,IF(U261=48,'Etapa 2 - Análisis'!$AF$8,IF(U261=49,'Etapa 2 - Análisis'!$AG$8,IF(U261="","NO APLICA","Sin Zona"))))))))))))))))))))))))))))))))))))))))))))))))))</f>
        <v>NO APLICA</v>
      </c>
      <c r="W261" s="109" t="s">
        <v>1293</v>
      </c>
      <c r="X261" s="109" t="s">
        <v>1294</v>
      </c>
      <c r="Y261" s="109" t="s">
        <v>564</v>
      </c>
      <c r="Z261" s="109" t="s">
        <v>1295</v>
      </c>
      <c r="AA261" s="163" t="s">
        <v>1296</v>
      </c>
    </row>
    <row r="262" spans="1:27" ht="33" customHeight="1" x14ac:dyDescent="0.25">
      <c r="A262" s="166"/>
      <c r="B262" s="178"/>
      <c r="C262" s="168"/>
      <c r="D262" s="80" t="s">
        <v>1290</v>
      </c>
      <c r="E262" s="164"/>
      <c r="F262" s="168"/>
      <c r="G262" s="35"/>
      <c r="H262" s="168"/>
      <c r="I262" s="35"/>
      <c r="J262" s="35"/>
      <c r="K262" s="173"/>
      <c r="L262" s="168"/>
      <c r="M262" s="109"/>
      <c r="N262" s="66" t="s">
        <v>376</v>
      </c>
      <c r="O262" s="66" t="s">
        <v>376</v>
      </c>
      <c r="P262" s="66" t="s">
        <v>376</v>
      </c>
      <c r="Q262" s="168"/>
      <c r="R262" s="35"/>
      <c r="S262" s="168"/>
      <c r="T262" s="35"/>
      <c r="U262" s="35"/>
      <c r="V262" s="173"/>
      <c r="W262" s="109"/>
      <c r="X262" s="109"/>
      <c r="Y262" s="109"/>
      <c r="Z262" s="109"/>
      <c r="AA262" s="164"/>
    </row>
    <row r="263" spans="1:27" ht="38.25" x14ac:dyDescent="0.25">
      <c r="A263" s="166"/>
      <c r="B263" s="178"/>
      <c r="C263" s="168"/>
      <c r="D263" s="80" t="s">
        <v>1291</v>
      </c>
      <c r="E263" s="164"/>
      <c r="F263" s="168"/>
      <c r="G263" s="35"/>
      <c r="H263" s="168"/>
      <c r="I263" s="35"/>
      <c r="J263" s="35"/>
      <c r="K263" s="173"/>
      <c r="L263" s="168"/>
      <c r="M263" s="65"/>
      <c r="N263" s="66" t="s">
        <v>376</v>
      </c>
      <c r="O263" s="66" t="s">
        <v>376</v>
      </c>
      <c r="P263" s="66" t="s">
        <v>376</v>
      </c>
      <c r="Q263" s="168"/>
      <c r="R263" s="35"/>
      <c r="S263" s="168"/>
      <c r="T263" s="35"/>
      <c r="U263" s="35"/>
      <c r="V263" s="173"/>
      <c r="W263" s="109"/>
      <c r="X263" s="109"/>
      <c r="Y263" s="109"/>
      <c r="Z263" s="109"/>
      <c r="AA263" s="164"/>
    </row>
    <row r="264" spans="1:27" x14ac:dyDescent="0.25">
      <c r="A264" s="166"/>
      <c r="B264" s="178"/>
      <c r="C264" s="168"/>
      <c r="D264" s="109"/>
      <c r="E264" s="164"/>
      <c r="F264" s="168"/>
      <c r="G264" s="35"/>
      <c r="H264" s="168"/>
      <c r="I264" s="35"/>
      <c r="J264" s="35"/>
      <c r="K264" s="173"/>
      <c r="L264" s="168"/>
      <c r="M264" s="65"/>
      <c r="N264" s="66" t="s">
        <v>376</v>
      </c>
      <c r="O264" s="66" t="s">
        <v>376</v>
      </c>
      <c r="P264" s="66" t="s">
        <v>376</v>
      </c>
      <c r="Q264" s="168"/>
      <c r="R264" s="35"/>
      <c r="S264" s="168"/>
      <c r="T264" s="35"/>
      <c r="U264" s="35"/>
      <c r="V264" s="173"/>
      <c r="W264" s="109"/>
      <c r="X264" s="111"/>
      <c r="Y264" s="111"/>
      <c r="Z264" s="111"/>
      <c r="AA264" s="164"/>
    </row>
    <row r="265" spans="1:27" x14ac:dyDescent="0.25">
      <c r="A265" s="166"/>
      <c r="B265" s="179"/>
      <c r="C265" s="169"/>
      <c r="D265" s="109"/>
      <c r="E265" s="165"/>
      <c r="F265" s="169"/>
      <c r="G265" s="35"/>
      <c r="H265" s="169"/>
      <c r="I265" s="35"/>
      <c r="J265" s="35"/>
      <c r="K265" s="173"/>
      <c r="L265" s="169"/>
      <c r="M265" s="65"/>
      <c r="N265" s="66" t="s">
        <v>376</v>
      </c>
      <c r="O265" s="66" t="s">
        <v>376</v>
      </c>
      <c r="P265" s="66" t="s">
        <v>376</v>
      </c>
      <c r="Q265" s="169"/>
      <c r="R265" s="35"/>
      <c r="S265" s="169"/>
      <c r="T265" s="35"/>
      <c r="U265" s="35"/>
      <c r="V265" s="173"/>
      <c r="W265" s="109"/>
      <c r="X265" s="111"/>
      <c r="Y265" s="111"/>
      <c r="Z265" s="111"/>
      <c r="AA265" s="165"/>
    </row>
    <row r="266" spans="1:27" ht="121.5" customHeight="1" x14ac:dyDescent="0.25">
      <c r="A266" s="166">
        <v>50</v>
      </c>
      <c r="B266" s="163" t="s">
        <v>905</v>
      </c>
      <c r="C266" s="167" t="s">
        <v>288</v>
      </c>
      <c r="D266" s="109" t="s">
        <v>884</v>
      </c>
      <c r="E266" s="163" t="s">
        <v>885</v>
      </c>
      <c r="F266" s="167" t="s">
        <v>360</v>
      </c>
      <c r="G266" s="35">
        <f>IF(F266="1 - Rara vez",1,IF(F266="2 - Improbable",2,IF(F266="3 - Posible",3,IF(F266="4 - Probable",4,IF(F266="5 - Casi seguro",5,IF(F266="1 - Baja",6,IF(F266="2 - Media",7,IF(F266="3 - Alta",8,IF(F266="Seleccione",0)))))))))</f>
        <v>7</v>
      </c>
      <c r="H266" s="167" t="s">
        <v>363</v>
      </c>
      <c r="I266" s="35">
        <f>IF(H266="1 -Insignificante",1,IF(H266="2 -Menor",2,IF(H266="3 -Moderado",3,IF(H266="5 -Moderado",6,IF(H266="4 -Mayor",4,IF(H266="10 -Mayor",7,IF(H266="5 -Catastrófico",5,IF(H266="20 -Catastrófico",8,IF(H266="1 - Mínimo/Leve",9,IF(H266="2 - Importante",10,IF(H266="3 - Fuerte",11,IF(H266="Seleccione",0))))))))))))</f>
        <v>10</v>
      </c>
      <c r="J266" s="35">
        <f>IF(AND(G266=1,I266=1),1,IF(AND(G266=1,I266=2),2,IF(AND(G266=1,I266=3),3,IF(AND(G266=1,I266=4),4,IF(AND(G266=1,I266=5),5,IF(AND(G266=2,I266=1),6,IF(AND(G266=2,I266=2),7,IF(AND(G266=2,I266=3),8,IF(AND(G266=2,I266=4),9,IF(AND(G266=2,I266=5),10,IF(AND(G266=3,I266=1),11,IF(AND(G266=3,I266=2),12,IF(AND(G266=3,I266=3),13,IF(AND(G266=3,I266=4),14,IF(AND(G266=3,I266=5),15,IF(AND(G266=4,I266=1),16,IF(AND(G266=4,I266=2),17,IF(AND(G266=4,I266=3),18,IF(AND(G266=4,I266=4),19,IF(AND(G266=4,I266=5),20,IF(AND(G266=5,I266=1),21,IF(AND(G266=5,I266=2),22,IF(AND(G266=5,I266=3),23,IF(AND(G266=5,I266=4),24,IF(AND(G266=5,I266=5),25,IF(AND(G266=1,I266=6),26,IF(AND(G266=1,I266=7),27,IF(AND(G266=1,I266=8),28,IF(AND(G266=2,I266=6),29,IF(AND(G266=2,I266=7),30,IF(AND(G266=2,I266=8),31,IF(AND(G266=3,I266=6),32,IF(AND(G266=3,I266=7),33,IF(AND(G266=3,I266=8),34,IF(AND(G266=4,I266=6),35,IF(AND(G266=4,I266=7),36,IF(AND(G266=4,I266=8),37,IF(AND(G266=5,I266=6),38,IF(AND(G266=5,I266=7),39,IF(AND(G266=5,I266=8),40,IF(AND(G266=6,I266=9),41,IF(AND(G266=6,I266=10),42,IF(AND(G266=6,I266=11),43,IF(AND(G266=7,I266=9),44,IF(AND(G266=7,I266=10),45,IF(AND(G266=7,I266=11),46,IF(AND(G266=8,I266=9),47,IF(AND(G266=8,I266=10),48,IF(AND(G266=8,I266=11),49,"Seleccione")))))))))))))))))))))))))))))))))))))))))))))))))</f>
        <v>45</v>
      </c>
      <c r="K266" s="173" t="str">
        <f>IF(J266=1,'Etapa 2 - Análisis'!$Y$4,IF(J266=2,'Etapa 2 - Análisis'!$Z$4,IF(J266=6,'Etapa 2 - Análisis'!$AD$4,IF(J266=7,'Etapa 2 - Análisis'!$AE$4,IF(J266=11,'Etapa 2 - Análisis'!$AI$4,IF(J266=3,'Etapa 2 - Análisis'!$AA$4,IF(J266=8,'Etapa 2 - Análisis'!$AF$4,IF(J266=12,'Etapa 2 - Análisis'!$AJ$4,IF(J266=16,'Etapa 2 - Análisis'!$AN$4,IF(J266=4,'Etapa 2 - Análisis'!$AB$4,IF(J266=5,'Etapa 2 - Análisis'!$AC$4,IF(J266=9,'Etapa 2 - Análisis'!$AG$4,IF(J266=13,'Etapa 2 - Análisis'!$AK$4,IF(J266=17,'Etapa 2 - Análisis'!$AO$4,IF(J266=18,'Etapa 2 - Análisis'!$AP$4,IF(J266=21,'Etapa 2 - Análisis'!$AS$4,IF(J266=22,'Etapa 2 - Análisis'!$AT$4,IF(J266=10,'Etapa 2 - Análisis'!$AH$4,IF(J266=14,'Etapa 2 - Análisis'!$AL$4,IF(J266=15,'Etapa 2 - Análisis'!$AM$4,IF(J266=19,'Etapa 2 - Análisis'!$AQ$4,IF(J266=20,'Etapa 2 - Análisis'!$AR$4,IF(J266=23,'Etapa 2 - Análisis'!$AU$4,IF(J266=24,'Etapa 2 - Análisis'!$AV$4,IF(J266=25,'Etapa 2 - Análisis'!$AW$4,IF(J266=26,'Etapa 2 - Análisis'!$Y$13,IF(J266=27,'Etapa 2 - Análisis'!$Z$13,IF(J266=28,'Etapa 2 - Análisis'!$AA$13,IF(J266=29,'Etapa 2 - Análisis'!$AB$13,IF(J266=30,'Etapa 2 - Análisis'!$AC$13,IF(J266=31,'Etapa 2 - Análisis'!$AD$13,IF(J266=32,'Etapa 2 - Análisis'!$AE$13,IF(J266=33,'Etapa 2 - Análisis'!$AF$13,IF(J266=34,'Etapa 2 - Análisis'!$AG$13,IF(J266=35,'Etapa 2 - Análisis'!$AH$13,IF(J266=36,'Etapa 2 - Análisis'!$AI$13,IF(J266=37,'Etapa 2 - Análisis'!$AJ$13,IF(J266=38,'Etapa 2 - Análisis'!$AK$13,IF(J266=39,'Etapa 2 - Análisis'!$AL$13,IF(J266=40,'Etapa 2 - Análisis'!$AM$13,IF(J266=41,'Etapa 2 - Análisis'!$Y$8,IF(J266=42,'Etapa 2 - Análisis'!$Z$8,IF(J266=43,'Etapa 2 - Análisis'!$AA$8,IF(J266=44,'Etapa 2 - Análisis'!$AB$8,IF(J266=45,'Etapa 2 - Análisis'!$AC$8,IF(J266=46,'Etapa 2 - Análisis'!$AD$8,IF(J266=47,'Etapa 2 - Análisis'!$AE$8,IF(J266=48,'Etapa 2 - Análisis'!$AF$8,IF(J266=49,'Etapa 2 - Análisis'!$AG$8,"Sin Zona")))))))))))))))))))))))))))))))))))))))))))))))))</f>
        <v>ZONA DE OPORTUNIDAD MODERADA</v>
      </c>
      <c r="L266" s="167" t="s">
        <v>369</v>
      </c>
      <c r="M266" s="109" t="s">
        <v>886</v>
      </c>
      <c r="N266" s="66" t="s">
        <v>376</v>
      </c>
      <c r="O266" s="66" t="s">
        <v>376</v>
      </c>
      <c r="P266" s="66" t="s">
        <v>376</v>
      </c>
      <c r="Q266" s="167" t="s">
        <v>376</v>
      </c>
      <c r="R266" s="35" t="str">
        <f>IF(Q266="1 - Rara vez",1,IF(Q266="2 - Improbable",2,IF(Q266="3 - Posible",3,IF(Q266="4 - Probable",4,IF(Q266="5 - Casi seguro",5,IF(Q266="1 - Baja",6,IF(Q266="2 - Media",7,IF(Q266="3 - Alta",8,IF(Q266="NO APLICA","",IF(Q266="Seleccione",0))))))))))</f>
        <v/>
      </c>
      <c r="S266" s="167" t="s">
        <v>376</v>
      </c>
      <c r="T266" s="35" t="str">
        <f>IF(S266="1 -Insignificante",1,IF(S266="2 -Menor",2,IF(S266="3 -Moderado",3,IF(S266="4 -Mayor",4,IF(S266="10 -Mayor",7,IF(S266="5 -Catastrófico",5,IF(S266="5 -Moderado",6,IF(S266="20 -Catastrófico",8,IF(S266="1 - Mínimo/Leve",9,IF(S266="2 - Importante",10,IF(S266="3 - Fuerte",11,IF(S266="NO APLICA","",IF(S266="Seleccione",0)))))))))))))</f>
        <v/>
      </c>
      <c r="U266" s="35" t="str">
        <f>IF(AND(R266=1,T266=1),1,IF(AND(R266=1,T266=2),2,IF(AND(R266=1,T266=3),3,IF(AND(R266=1,T266=4),4,IF(AND(R266=1,T266=5),5,IF(AND(R266=2,T266=1),6,IF(AND(R266=2,T266=2),7,IF(AND(R266=2,T266=3),8,IF(AND(R266=2,T266=4),9,IF(AND(R266=2,T266=5),10,IF(AND(R266=3,T266=1),11,IF(AND(R266=3,T266=2),12,IF(AND(R266=3,T266=3),13,IF(AND(R266=3,T266=4),14,IF(AND(R266=3,T266=5),15,IF(AND(R266=4,T266=1),16,IF(AND(R266=4,T266=2),17,IF(AND(R266=4,T266=3),18,IF(AND(R266=4,T266=4),19,IF(AND(R266=4,T266=5),20,IF(AND(R266=5,T266=1),21,IF(AND(R266=5,T266=2),22,IF(AND(R266=5,T266=3),23,IF(AND(R266=5,T266=4),24,IF(AND(R266=5,T266=5),25,IF(AND(R266=1,T266=6),26,IF(AND(R266=1,T266=7),27,IF(AND(R266=1,T266=8),28,IF(AND(R266=2,T266=6),29,IF(AND(R266=2,T266=7),30,IF(AND(R266=2,T266=8),31,IF(AND(R266=3,T266=6),32,IF(AND(R266=3,T266=7),33,IF(AND(R266=3,T266=8),34,IF(AND(R266=4,T266=6),35,IF(AND(R266=4,T266=7),36,IF(AND(R266=4,T266=8),37,IF(AND(R266=5,T266=6),38,IF(AND(R266=5,T266=7),39,IF(AND(R266=5,T266=8),40,IF(AND(R266=6,T266=9),41,IF(AND(R266=6,T266=10),42,IF(AND(R266=6,T266=11),43,IF(AND(R266=7,T266=9),44,IF(AND(R266=7,T266=10),45,IF(AND(R266=7,T266=11),46,IF(AND(R266=8,T266=9),47,IF(AND(R266=8,T266=10),48,IF(AND(R266=8,T266=11),49,IF(AND(R266="",T266=""),"","Seleccione"))))))))))))))))))))))))))))))))))))))))))))))))))</f>
        <v/>
      </c>
      <c r="V266" s="173" t="str">
        <f>IF(U266=1,'Etapa 2 - Análisis'!$Y$4,IF(U266=2,'Etapa 2 - Análisis'!$Z$4,IF(U266=6,'Etapa 2 - Análisis'!$AD$4,IF(U266=7,'Etapa 2 - Análisis'!$AE$4,IF(U266=11,'Etapa 2 - Análisis'!$AI$4,IF(U266=3,'Etapa 2 - Análisis'!$AA$4,IF(U266=8,'Etapa 2 - Análisis'!$AF$4,IF(U266=12,'Etapa 2 - Análisis'!$AJ$4,IF(U266=16,'Etapa 2 - Análisis'!$AN$4,IF(U266=4,'Etapa 2 - Análisis'!$AB$4,IF(U266=5,'Etapa 2 - Análisis'!$AC$4,IF(U266=9,'Etapa 2 - Análisis'!$AF$4,IF(U266=13,'Etapa 2 - Análisis'!$AK$4,IF(U266=17,'Etapa 2 - Análisis'!$AO$4,IF(U266=18,'Etapa 2 - Análisis'!$AP$4,IF(U266=21,'Etapa 2 - Análisis'!$AS$4,IF(U266=22,'Etapa 2 - Análisis'!$AT$4,IF(U266=10,'Etapa 2 - Análisis'!$AH$4,IF(U266=14,'Etapa 2 - Análisis'!$AL$4,IF(U266=15,'Etapa 2 - Análisis'!$AM$4,IF(U266=19,'Etapa 2 - Análisis'!$AQ$4,IF(U266=20,'Etapa 2 - Análisis'!$AR$4,IF(U266=23,'Etapa 2 - Análisis'!$AU$4,IF(U266=24,'Etapa 2 - Análisis'!$AV$4,IF(U266=25,'Etapa 2 - Análisis'!$AW$4,IF(U266=26,'Etapa 2 - Análisis'!$Y$13,IF(U266=27,'Etapa 2 - Análisis'!$Z$13,IF(U266=28,'Etapa 2 - Análisis'!$AA$13,IF(U266=29,'Etapa 2 - Análisis'!$AB$13,IF(U266=30,'Etapa 2 - Análisis'!$AC$13,IF(U266=31,'Etapa 2 - Análisis'!$AD$13,IF(U266=32,'Etapa 2 - Análisis'!$AE$13,IF(U266=33,'Etapa 2 - Análisis'!$AF$13,IF(U266=34,'Etapa 2 - Análisis'!$AG$13,IF(U266=35,'Etapa 2 - Análisis'!$AH$13,IF(U266=36,'Etapa 2 - Análisis'!$AI$13,IF(U266=37,'Etapa 2 - Análisis'!$AJ$13,IF(U266=38,'Etapa 2 - Análisis'!$AK$13,IF(U266=39,'Etapa 2 - Análisis'!$AL$13,IF(U266=40,'Etapa 2 - Análisis'!$AM$13,IF(U266=41,'Etapa 2 - Análisis'!$Y$8,IF(U266=42,'Etapa 2 - Análisis'!$Z$8,IF(U266=43,'Etapa 2 - Análisis'!$AA$8,IF(U266=44,'Etapa 2 - Análisis'!$AB$8,IF(U266=45,'Etapa 2 - Análisis'!$AC$8,IF(U266=46,'Etapa 2 - Análisis'!$AD$8,IF(U266=47,'Etapa 2 - Análisis'!$AE$8,IF(U266=48,'Etapa 2 - Análisis'!$AF$8,IF(U266=49,'Etapa 2 - Análisis'!$AG$8,IF(U266="","NO APLICA","Sin Zona"))))))))))))))))))))))))))))))))))))))))))))))))))</f>
        <v>NO APLICA</v>
      </c>
      <c r="W266" s="111" t="s">
        <v>887</v>
      </c>
      <c r="X266" s="111" t="s">
        <v>430</v>
      </c>
      <c r="Y266" s="111" t="s">
        <v>481</v>
      </c>
      <c r="Z266" s="111" t="s">
        <v>888</v>
      </c>
      <c r="AA266" s="163" t="s">
        <v>889</v>
      </c>
    </row>
    <row r="267" spans="1:27" x14ac:dyDescent="0.25">
      <c r="A267" s="166"/>
      <c r="B267" s="164"/>
      <c r="C267" s="168"/>
      <c r="D267" s="80"/>
      <c r="E267" s="164"/>
      <c r="F267" s="168"/>
      <c r="G267" s="35"/>
      <c r="H267" s="168"/>
      <c r="I267" s="35"/>
      <c r="J267" s="35"/>
      <c r="K267" s="173"/>
      <c r="L267" s="168"/>
      <c r="M267" s="65"/>
      <c r="N267" s="66" t="s">
        <v>376</v>
      </c>
      <c r="O267" s="66" t="s">
        <v>376</v>
      </c>
      <c r="P267" s="66" t="s">
        <v>376</v>
      </c>
      <c r="Q267" s="168"/>
      <c r="R267" s="35"/>
      <c r="S267" s="168"/>
      <c r="T267" s="35"/>
      <c r="U267" s="35"/>
      <c r="V267" s="173"/>
      <c r="W267" s="80"/>
      <c r="X267" s="80"/>
      <c r="Y267" s="80"/>
      <c r="Z267" s="80"/>
      <c r="AA267" s="164"/>
    </row>
    <row r="268" spans="1:27" x14ac:dyDescent="0.25">
      <c r="A268" s="166"/>
      <c r="B268" s="164"/>
      <c r="C268" s="168"/>
      <c r="D268" s="80"/>
      <c r="E268" s="164"/>
      <c r="F268" s="168"/>
      <c r="G268" s="35"/>
      <c r="H268" s="168"/>
      <c r="I268" s="35"/>
      <c r="J268" s="35"/>
      <c r="K268" s="173"/>
      <c r="L268" s="168"/>
      <c r="M268" s="65"/>
      <c r="N268" s="66" t="s">
        <v>376</v>
      </c>
      <c r="O268" s="66" t="s">
        <v>376</v>
      </c>
      <c r="P268" s="66" t="s">
        <v>376</v>
      </c>
      <c r="Q268" s="168"/>
      <c r="R268" s="35"/>
      <c r="S268" s="168"/>
      <c r="T268" s="35"/>
      <c r="U268" s="35"/>
      <c r="V268" s="173"/>
      <c r="W268" s="80"/>
      <c r="X268" s="80"/>
      <c r="Y268" s="80"/>
      <c r="Z268" s="80"/>
      <c r="AA268" s="164"/>
    </row>
    <row r="269" spans="1:27" x14ac:dyDescent="0.25">
      <c r="A269" s="166"/>
      <c r="B269" s="164"/>
      <c r="C269" s="168"/>
      <c r="D269" s="80"/>
      <c r="E269" s="164"/>
      <c r="F269" s="168"/>
      <c r="G269" s="35"/>
      <c r="H269" s="168"/>
      <c r="I269" s="35"/>
      <c r="J269" s="35"/>
      <c r="K269" s="173"/>
      <c r="L269" s="168"/>
      <c r="M269" s="65"/>
      <c r="N269" s="66" t="s">
        <v>376</v>
      </c>
      <c r="O269" s="66" t="s">
        <v>376</v>
      </c>
      <c r="P269" s="66" t="s">
        <v>376</v>
      </c>
      <c r="Q269" s="168"/>
      <c r="R269" s="35"/>
      <c r="S269" s="168"/>
      <c r="T269" s="35"/>
      <c r="U269" s="35"/>
      <c r="V269" s="173"/>
      <c r="W269" s="80"/>
      <c r="X269" s="80"/>
      <c r="Y269" s="80"/>
      <c r="Z269" s="80"/>
      <c r="AA269" s="164"/>
    </row>
    <row r="270" spans="1:27" x14ac:dyDescent="0.25">
      <c r="A270" s="166"/>
      <c r="B270" s="165"/>
      <c r="C270" s="169"/>
      <c r="D270" s="80"/>
      <c r="E270" s="165"/>
      <c r="F270" s="169"/>
      <c r="G270" s="35"/>
      <c r="H270" s="169"/>
      <c r="I270" s="35"/>
      <c r="J270" s="35"/>
      <c r="K270" s="173"/>
      <c r="L270" s="169"/>
      <c r="M270" s="65"/>
      <c r="N270" s="66" t="s">
        <v>376</v>
      </c>
      <c r="O270" s="66" t="s">
        <v>376</v>
      </c>
      <c r="P270" s="66" t="s">
        <v>376</v>
      </c>
      <c r="Q270" s="169"/>
      <c r="R270" s="35"/>
      <c r="S270" s="169"/>
      <c r="T270" s="35"/>
      <c r="U270" s="35"/>
      <c r="V270" s="173"/>
      <c r="W270" s="80"/>
      <c r="X270" s="80"/>
      <c r="Y270" s="80"/>
      <c r="Z270" s="80"/>
      <c r="AA270" s="165"/>
    </row>
    <row r="271" spans="1:27" ht="99" customHeight="1" x14ac:dyDescent="0.25">
      <c r="A271" s="166">
        <v>51</v>
      </c>
      <c r="B271" s="163" t="s">
        <v>906</v>
      </c>
      <c r="C271" s="167" t="s">
        <v>288</v>
      </c>
      <c r="D271" s="111" t="s">
        <v>890</v>
      </c>
      <c r="E271" s="163" t="s">
        <v>885</v>
      </c>
      <c r="F271" s="167" t="s">
        <v>359</v>
      </c>
      <c r="G271" s="35">
        <f>IF(F271="1 - Rara vez",1,IF(F271="2 - Improbable",2,IF(F271="3 - Posible",3,IF(F271="4 - Probable",4,IF(F271="5 - Casi seguro",5,IF(F271="1 - Baja",6,IF(F271="2 - Media",7,IF(F271="3 - Alta",8,IF(F271="Seleccione",0)))))))))</f>
        <v>6</v>
      </c>
      <c r="H271" s="167" t="s">
        <v>363</v>
      </c>
      <c r="I271" s="35">
        <f>IF(H271="1 -Insignificante",1,IF(H271="2 -Menor",2,IF(H271="3 -Moderado",3,IF(H271="5 -Moderado",6,IF(H271="4 -Mayor",4,IF(H271="10 -Mayor",7,IF(H271="5 -Catastrófico",5,IF(H271="20 -Catastrófico",8,IF(H271="1 - Mínimo/Leve",9,IF(H271="2 - Importante",10,IF(H271="3 - Fuerte",11,IF(H271="Seleccione",0))))))))))))</f>
        <v>10</v>
      </c>
      <c r="J271" s="35">
        <f>IF(AND(G271=1,I271=1),1,IF(AND(G271=1,I271=2),2,IF(AND(G271=1,I271=3),3,IF(AND(G271=1,I271=4),4,IF(AND(G271=1,I271=5),5,IF(AND(G271=2,I271=1),6,IF(AND(G271=2,I271=2),7,IF(AND(G271=2,I271=3),8,IF(AND(G271=2,I271=4),9,IF(AND(G271=2,I271=5),10,IF(AND(G271=3,I271=1),11,IF(AND(G271=3,I271=2),12,IF(AND(G271=3,I271=3),13,IF(AND(G271=3,I271=4),14,IF(AND(G271=3,I271=5),15,IF(AND(G271=4,I271=1),16,IF(AND(G271=4,I271=2),17,IF(AND(G271=4,I271=3),18,IF(AND(G271=4,I271=4),19,IF(AND(G271=4,I271=5),20,IF(AND(G271=5,I271=1),21,IF(AND(G271=5,I271=2),22,IF(AND(G271=5,I271=3),23,IF(AND(G271=5,I271=4),24,IF(AND(G271=5,I271=5),25,IF(AND(G271=1,I271=6),26,IF(AND(G271=1,I271=7),27,IF(AND(G271=1,I271=8),28,IF(AND(G271=2,I271=6),29,IF(AND(G271=2,I271=7),30,IF(AND(G271=2,I271=8),31,IF(AND(G271=3,I271=6),32,IF(AND(G271=3,I271=7),33,IF(AND(G271=3,I271=8),34,IF(AND(G271=4,I271=6),35,IF(AND(G271=4,I271=7),36,IF(AND(G271=4,I271=8),37,IF(AND(G271=5,I271=6),38,IF(AND(G271=5,I271=7),39,IF(AND(G271=5,I271=8),40,IF(AND(G271=6,I271=9),41,IF(AND(G271=6,I271=10),42,IF(AND(G271=6,I271=11),43,IF(AND(G271=7,I271=9),44,IF(AND(G271=7,I271=10),45,IF(AND(G271=7,I271=11),46,IF(AND(G271=8,I271=9),47,IF(AND(G271=8,I271=10),48,IF(AND(G271=8,I271=11),49,"Seleccione")))))))))))))))))))))))))))))))))))))))))))))))))</f>
        <v>42</v>
      </c>
      <c r="K271" s="173" t="str">
        <f>IF(J271=1,'Etapa 2 - Análisis'!$Y$4,IF(J271=2,'Etapa 2 - Análisis'!$Z$4,IF(J271=6,'Etapa 2 - Análisis'!$AD$4,IF(J271=7,'Etapa 2 - Análisis'!$AE$4,IF(J271=11,'Etapa 2 - Análisis'!$AI$4,IF(J271=3,'Etapa 2 - Análisis'!$AA$4,IF(J271=8,'Etapa 2 - Análisis'!$AF$4,IF(J271=12,'Etapa 2 - Análisis'!$AJ$4,IF(J271=16,'Etapa 2 - Análisis'!$AN$4,IF(J271=4,'Etapa 2 - Análisis'!$AB$4,IF(J271=5,'Etapa 2 - Análisis'!$AC$4,IF(J271=9,'Etapa 2 - Análisis'!$AG$4,IF(J271=13,'Etapa 2 - Análisis'!$AK$4,IF(J271=17,'Etapa 2 - Análisis'!$AO$4,IF(J271=18,'Etapa 2 - Análisis'!$AP$4,IF(J271=21,'Etapa 2 - Análisis'!$AS$4,IF(J271=22,'Etapa 2 - Análisis'!$AT$4,IF(J271=10,'Etapa 2 - Análisis'!$AH$4,IF(J271=14,'Etapa 2 - Análisis'!$AL$4,IF(J271=15,'Etapa 2 - Análisis'!$AM$4,IF(J271=19,'Etapa 2 - Análisis'!$AQ$4,IF(J271=20,'Etapa 2 - Análisis'!$AR$4,IF(J271=23,'Etapa 2 - Análisis'!$AU$4,IF(J271=24,'Etapa 2 - Análisis'!$AV$4,IF(J271=25,'Etapa 2 - Análisis'!$AW$4,IF(J271=26,'Etapa 2 - Análisis'!$Y$13,IF(J271=27,'Etapa 2 - Análisis'!$Z$13,IF(J271=28,'Etapa 2 - Análisis'!$AA$13,IF(J271=29,'Etapa 2 - Análisis'!$AB$13,IF(J271=30,'Etapa 2 - Análisis'!$AC$13,IF(J271=31,'Etapa 2 - Análisis'!$AD$13,IF(J271=32,'Etapa 2 - Análisis'!$AE$13,IF(J271=33,'Etapa 2 - Análisis'!$AF$13,IF(J271=34,'Etapa 2 - Análisis'!$AG$13,IF(J271=35,'Etapa 2 - Análisis'!$AH$13,IF(J271=36,'Etapa 2 - Análisis'!$AI$13,IF(J271=37,'Etapa 2 - Análisis'!$AJ$13,IF(J271=38,'Etapa 2 - Análisis'!$AK$13,IF(J271=39,'Etapa 2 - Análisis'!$AL$13,IF(J271=40,'Etapa 2 - Análisis'!$AM$13,IF(J271=41,'Etapa 2 - Análisis'!$Y$8,IF(J271=42,'Etapa 2 - Análisis'!$Z$8,IF(J271=43,'Etapa 2 - Análisis'!$AA$8,IF(J271=44,'Etapa 2 - Análisis'!$AB$8,IF(J271=45,'Etapa 2 - Análisis'!$AC$8,IF(J271=46,'Etapa 2 - Análisis'!$AD$8,IF(J271=47,'Etapa 2 - Análisis'!$AE$8,IF(J271=48,'Etapa 2 - Análisis'!$AF$8,IF(J271=49,'Etapa 2 - Análisis'!$AG$8,"Sin Zona")))))))))))))))))))))))))))))))))))))))))))))))))</f>
        <v>ZONA DE OPORTUNIDAD MODERADA</v>
      </c>
      <c r="L271" s="167" t="s">
        <v>368</v>
      </c>
      <c r="M271" s="109" t="s">
        <v>891</v>
      </c>
      <c r="N271" s="66" t="s">
        <v>376</v>
      </c>
      <c r="O271" s="66" t="s">
        <v>376</v>
      </c>
      <c r="P271" s="66" t="s">
        <v>376</v>
      </c>
      <c r="Q271" s="167" t="s">
        <v>218</v>
      </c>
      <c r="R271" s="35">
        <f>IF(Q271="1 - Rara vez",1,IF(Q271="2 - Improbable",2,IF(Q271="3 - Posible",3,IF(Q271="4 - Probable",4,IF(Q271="5 - Casi seguro",5,IF(Q271="1 - Baja",6,IF(Q271="2 - Media",7,IF(Q271="3 - Alta",8,IF(Q271="NO APLICA","",IF(Q271="Seleccione",0))))))))))</f>
        <v>0</v>
      </c>
      <c r="S271" s="167" t="s">
        <v>218</v>
      </c>
      <c r="T271" s="35">
        <f>IF(S271="1 -Insignificante",1,IF(S271="2 -Menor",2,IF(S271="3 -Moderado",3,IF(S271="4 -Mayor",4,IF(S271="10 -Mayor",7,IF(S271="5 -Catastrófico",5,IF(S271="5 -Moderado",6,IF(S271="20 -Catastrófico",8,IF(S271="1 - Mínimo/Leve",9,IF(S271="2 - Importante",10,IF(S271="3 - Fuerte",11,IF(S271="NO APLICA","",IF(S271="Seleccione",0)))))))))))))</f>
        <v>0</v>
      </c>
      <c r="U271" s="35" t="str">
        <f>IF(AND(R271=1,T271=1),1,IF(AND(R271=1,T271=2),2,IF(AND(R271=1,T271=3),3,IF(AND(R271=1,T271=4),4,IF(AND(R271=1,T271=5),5,IF(AND(R271=2,T271=1),6,IF(AND(R271=2,T271=2),7,IF(AND(R271=2,T271=3),8,IF(AND(R271=2,T271=4),9,IF(AND(R271=2,T271=5),10,IF(AND(R271=3,T271=1),11,IF(AND(R271=3,T271=2),12,IF(AND(R271=3,T271=3),13,IF(AND(R271=3,T271=4),14,IF(AND(R271=3,T271=5),15,IF(AND(R271=4,T271=1),16,IF(AND(R271=4,T271=2),17,IF(AND(R271=4,T271=3),18,IF(AND(R271=4,T271=4),19,IF(AND(R271=4,T271=5),20,IF(AND(R271=5,T271=1),21,IF(AND(R271=5,T271=2),22,IF(AND(R271=5,T271=3),23,IF(AND(R271=5,T271=4),24,IF(AND(R271=5,T271=5),25,IF(AND(R271=1,T271=6),26,IF(AND(R271=1,T271=7),27,IF(AND(R271=1,T271=8),28,IF(AND(R271=2,T271=6),29,IF(AND(R271=2,T271=7),30,IF(AND(R271=2,T271=8),31,IF(AND(R271=3,T271=6),32,IF(AND(R271=3,T271=7),33,IF(AND(R271=3,T271=8),34,IF(AND(R271=4,T271=6),35,IF(AND(R271=4,T271=7),36,IF(AND(R271=4,T271=8),37,IF(AND(R271=5,T271=6),38,IF(AND(R271=5,T271=7),39,IF(AND(R271=5,T271=8),40,IF(AND(R271=6,T271=9),41,IF(AND(R271=6,T271=10),42,IF(AND(R271=6,T271=11),43,IF(AND(R271=7,T271=9),44,IF(AND(R271=7,T271=10),45,IF(AND(R271=7,T271=11),46,IF(AND(R271=8,T271=9),47,IF(AND(R271=8,T271=10),48,IF(AND(R271=8,T271=11),49,IF(AND(R271="",T271=""),"","Seleccione"))))))))))))))))))))))))))))))))))))))))))))))))))</f>
        <v>Seleccione</v>
      </c>
      <c r="V271" s="173" t="str">
        <f>IF(U271=1,'Etapa 2 - Análisis'!$Y$4,IF(U271=2,'Etapa 2 - Análisis'!$Z$4,IF(U271=6,'Etapa 2 - Análisis'!$AD$4,IF(U271=7,'Etapa 2 - Análisis'!$AE$4,IF(U271=11,'Etapa 2 - Análisis'!$AI$4,IF(U271=3,'Etapa 2 - Análisis'!$AA$4,IF(U271=8,'Etapa 2 - Análisis'!$AF$4,IF(U271=12,'Etapa 2 - Análisis'!$AJ$4,IF(U271=16,'Etapa 2 - Análisis'!$AN$4,IF(U271=4,'Etapa 2 - Análisis'!$AB$4,IF(U271=5,'Etapa 2 - Análisis'!$AC$4,IF(U271=9,'Etapa 2 - Análisis'!$AF$4,IF(U271=13,'Etapa 2 - Análisis'!$AK$4,IF(U271=17,'Etapa 2 - Análisis'!$AO$4,IF(U271=18,'Etapa 2 - Análisis'!$AP$4,IF(U271=21,'Etapa 2 - Análisis'!$AS$4,IF(U271=22,'Etapa 2 - Análisis'!$AT$4,IF(U271=10,'Etapa 2 - Análisis'!$AH$4,IF(U271=14,'Etapa 2 - Análisis'!$AL$4,IF(U271=15,'Etapa 2 - Análisis'!$AM$4,IF(U271=19,'Etapa 2 - Análisis'!$AQ$4,IF(U271=20,'Etapa 2 - Análisis'!$AR$4,IF(U271=23,'Etapa 2 - Análisis'!$AU$4,IF(U271=24,'Etapa 2 - Análisis'!$AV$4,IF(U271=25,'Etapa 2 - Análisis'!$AW$4,IF(U271=26,'Etapa 2 - Análisis'!$Y$13,IF(U271=27,'Etapa 2 - Análisis'!$Z$13,IF(U271=28,'Etapa 2 - Análisis'!$AA$13,IF(U271=29,'Etapa 2 - Análisis'!$AB$13,IF(U271=30,'Etapa 2 - Análisis'!$AC$13,IF(U271=31,'Etapa 2 - Análisis'!$AD$13,IF(U271=32,'Etapa 2 - Análisis'!$AE$13,IF(U271=33,'Etapa 2 - Análisis'!$AF$13,IF(U271=34,'Etapa 2 - Análisis'!$AG$13,IF(U271=35,'Etapa 2 - Análisis'!$AH$13,IF(U271=36,'Etapa 2 - Análisis'!$AI$13,IF(U271=37,'Etapa 2 - Análisis'!$AJ$13,IF(U271=38,'Etapa 2 - Análisis'!$AK$13,IF(U271=39,'Etapa 2 - Análisis'!$AL$13,IF(U271=40,'Etapa 2 - Análisis'!$AM$13,IF(U271=41,'Etapa 2 - Análisis'!$Y$8,IF(U271=42,'Etapa 2 - Análisis'!$Z$8,IF(U271=43,'Etapa 2 - Análisis'!$AA$8,IF(U271=44,'Etapa 2 - Análisis'!$AB$8,IF(U271=45,'Etapa 2 - Análisis'!$AC$8,IF(U271=46,'Etapa 2 - Análisis'!$AD$8,IF(U271=47,'Etapa 2 - Análisis'!$AE$8,IF(U271=48,'Etapa 2 - Análisis'!$AF$8,IF(U271=49,'Etapa 2 - Análisis'!$AG$8,IF(U271="","NO APLICA","Sin Zona"))))))))))))))))))))))))))))))))))))))))))))))))))</f>
        <v>Sin Zona</v>
      </c>
      <c r="W271" s="111" t="s">
        <v>892</v>
      </c>
      <c r="X271" s="111" t="s">
        <v>430</v>
      </c>
      <c r="Y271" s="111" t="s">
        <v>481</v>
      </c>
      <c r="Z271" s="111" t="s">
        <v>893</v>
      </c>
      <c r="AA271" s="163" t="s">
        <v>894</v>
      </c>
    </row>
    <row r="272" spans="1:27" x14ac:dyDescent="0.25">
      <c r="A272" s="166"/>
      <c r="B272" s="164"/>
      <c r="C272" s="168"/>
      <c r="D272" s="80"/>
      <c r="E272" s="164"/>
      <c r="F272" s="168"/>
      <c r="G272" s="35"/>
      <c r="H272" s="168"/>
      <c r="I272" s="35"/>
      <c r="J272" s="35"/>
      <c r="K272" s="173"/>
      <c r="L272" s="168"/>
      <c r="M272" s="65"/>
      <c r="N272" s="66" t="s">
        <v>376</v>
      </c>
      <c r="O272" s="66" t="s">
        <v>376</v>
      </c>
      <c r="P272" s="66" t="s">
        <v>376</v>
      </c>
      <c r="Q272" s="168"/>
      <c r="R272" s="35"/>
      <c r="S272" s="168"/>
      <c r="T272" s="35"/>
      <c r="U272" s="35"/>
      <c r="V272" s="173"/>
      <c r="W272" s="80"/>
      <c r="X272" s="80"/>
      <c r="Y272" s="80"/>
      <c r="Z272" s="80"/>
      <c r="AA272" s="164"/>
    </row>
    <row r="273" spans="1:27" x14ac:dyDescent="0.25">
      <c r="A273" s="166"/>
      <c r="B273" s="164"/>
      <c r="C273" s="168"/>
      <c r="D273" s="80"/>
      <c r="E273" s="164"/>
      <c r="F273" s="168"/>
      <c r="G273" s="35"/>
      <c r="H273" s="168"/>
      <c r="I273" s="35"/>
      <c r="J273" s="35"/>
      <c r="K273" s="173"/>
      <c r="L273" s="168"/>
      <c r="M273" s="65"/>
      <c r="N273" s="66" t="s">
        <v>376</v>
      </c>
      <c r="O273" s="66" t="s">
        <v>376</v>
      </c>
      <c r="P273" s="66" t="s">
        <v>376</v>
      </c>
      <c r="Q273" s="168"/>
      <c r="R273" s="35"/>
      <c r="S273" s="168"/>
      <c r="T273" s="35"/>
      <c r="U273" s="35"/>
      <c r="V273" s="173"/>
      <c r="W273" s="80"/>
      <c r="X273" s="80"/>
      <c r="Y273" s="80"/>
      <c r="Z273" s="80"/>
      <c r="AA273" s="164"/>
    </row>
    <row r="274" spans="1:27" x14ac:dyDescent="0.25">
      <c r="A274" s="166"/>
      <c r="B274" s="164"/>
      <c r="C274" s="168"/>
      <c r="D274" s="80"/>
      <c r="E274" s="164"/>
      <c r="F274" s="168"/>
      <c r="G274" s="35"/>
      <c r="H274" s="168"/>
      <c r="I274" s="35"/>
      <c r="J274" s="35"/>
      <c r="K274" s="173"/>
      <c r="L274" s="168"/>
      <c r="M274" s="65"/>
      <c r="N274" s="66" t="s">
        <v>376</v>
      </c>
      <c r="O274" s="66" t="s">
        <v>376</v>
      </c>
      <c r="P274" s="66" t="s">
        <v>376</v>
      </c>
      <c r="Q274" s="168"/>
      <c r="R274" s="35"/>
      <c r="S274" s="168"/>
      <c r="T274" s="35"/>
      <c r="U274" s="35"/>
      <c r="V274" s="173"/>
      <c r="W274" s="80"/>
      <c r="X274" s="80"/>
      <c r="Y274" s="80"/>
      <c r="Z274" s="80"/>
      <c r="AA274" s="164"/>
    </row>
    <row r="275" spans="1:27" x14ac:dyDescent="0.25">
      <c r="A275" s="166"/>
      <c r="B275" s="165"/>
      <c r="C275" s="169"/>
      <c r="D275" s="80"/>
      <c r="E275" s="165"/>
      <c r="F275" s="169"/>
      <c r="G275" s="35"/>
      <c r="H275" s="169"/>
      <c r="I275" s="35"/>
      <c r="J275" s="35"/>
      <c r="K275" s="173"/>
      <c r="L275" s="169"/>
      <c r="M275" s="65"/>
      <c r="N275" s="66" t="s">
        <v>376</v>
      </c>
      <c r="O275" s="66" t="s">
        <v>376</v>
      </c>
      <c r="P275" s="66" t="s">
        <v>376</v>
      </c>
      <c r="Q275" s="169"/>
      <c r="R275" s="35"/>
      <c r="S275" s="169"/>
      <c r="T275" s="35"/>
      <c r="U275" s="35"/>
      <c r="V275" s="173"/>
      <c r="W275" s="80"/>
      <c r="X275" s="80"/>
      <c r="Y275" s="80"/>
      <c r="Z275" s="80"/>
      <c r="AA275" s="165"/>
    </row>
    <row r="276" spans="1:27" ht="99" customHeight="1" x14ac:dyDescent="0.25">
      <c r="A276" s="166">
        <v>52</v>
      </c>
      <c r="B276" s="163" t="s">
        <v>907</v>
      </c>
      <c r="C276" s="167" t="s">
        <v>288</v>
      </c>
      <c r="D276" s="111" t="s">
        <v>895</v>
      </c>
      <c r="E276" s="163" t="s">
        <v>898</v>
      </c>
      <c r="F276" s="167" t="s">
        <v>360</v>
      </c>
      <c r="G276" s="35">
        <f>IF(F276="1 - Rara vez",1,IF(F276="2 - Improbable",2,IF(F276="3 - Posible",3,IF(F276="4 - Probable",4,IF(F276="5 - Casi seguro",5,IF(F276="1 - Baja",6,IF(F276="2 - Media",7,IF(F276="3 - Alta",8,IF(F276="Seleccione",0)))))))))</f>
        <v>7</v>
      </c>
      <c r="H276" s="167" t="s">
        <v>363</v>
      </c>
      <c r="I276" s="35">
        <f>IF(H276="1 -Insignificante",1,IF(H276="2 -Menor",2,IF(H276="3 -Moderado",3,IF(H276="5 -Moderado",6,IF(H276="4 -Mayor",4,IF(H276="10 -Mayor",7,IF(H276="5 -Catastrófico",5,IF(H276="20 -Catastrófico",8,IF(H276="1 - Mínimo/Leve",9,IF(H276="2 - Importante",10,IF(H276="3 - Fuerte",11,IF(H276="Seleccione",0))))))))))))</f>
        <v>10</v>
      </c>
      <c r="J276" s="35">
        <f>IF(AND(G276=1,I276=1),1,IF(AND(G276=1,I276=2),2,IF(AND(G276=1,I276=3),3,IF(AND(G276=1,I276=4),4,IF(AND(G276=1,I276=5),5,IF(AND(G276=2,I276=1),6,IF(AND(G276=2,I276=2),7,IF(AND(G276=2,I276=3),8,IF(AND(G276=2,I276=4),9,IF(AND(G276=2,I276=5),10,IF(AND(G276=3,I276=1),11,IF(AND(G276=3,I276=2),12,IF(AND(G276=3,I276=3),13,IF(AND(G276=3,I276=4),14,IF(AND(G276=3,I276=5),15,IF(AND(G276=4,I276=1),16,IF(AND(G276=4,I276=2),17,IF(AND(G276=4,I276=3),18,IF(AND(G276=4,I276=4),19,IF(AND(G276=4,I276=5),20,IF(AND(G276=5,I276=1),21,IF(AND(G276=5,I276=2),22,IF(AND(G276=5,I276=3),23,IF(AND(G276=5,I276=4),24,IF(AND(G276=5,I276=5),25,IF(AND(G276=1,I276=6),26,IF(AND(G276=1,I276=7),27,IF(AND(G276=1,I276=8),28,IF(AND(G276=2,I276=6),29,IF(AND(G276=2,I276=7),30,IF(AND(G276=2,I276=8),31,IF(AND(G276=3,I276=6),32,IF(AND(G276=3,I276=7),33,IF(AND(G276=3,I276=8),34,IF(AND(G276=4,I276=6),35,IF(AND(G276=4,I276=7),36,IF(AND(G276=4,I276=8),37,IF(AND(G276=5,I276=6),38,IF(AND(G276=5,I276=7),39,IF(AND(G276=5,I276=8),40,IF(AND(G276=6,I276=9),41,IF(AND(G276=6,I276=10),42,IF(AND(G276=6,I276=11),43,IF(AND(G276=7,I276=9),44,IF(AND(G276=7,I276=10),45,IF(AND(G276=7,I276=11),46,IF(AND(G276=8,I276=9),47,IF(AND(G276=8,I276=10),48,IF(AND(G276=8,I276=11),49,"Seleccione")))))))))))))))))))))))))))))))))))))))))))))))))</f>
        <v>45</v>
      </c>
      <c r="K276" s="173" t="str">
        <f>IF(J276=1,'Etapa 2 - Análisis'!$Y$4,IF(J276=2,'Etapa 2 - Análisis'!$Z$4,IF(J276=6,'Etapa 2 - Análisis'!$AD$4,IF(J276=7,'Etapa 2 - Análisis'!$AE$4,IF(J276=11,'Etapa 2 - Análisis'!$AI$4,IF(J276=3,'Etapa 2 - Análisis'!$AA$4,IF(J276=8,'Etapa 2 - Análisis'!$AF$4,IF(J276=12,'Etapa 2 - Análisis'!$AJ$4,IF(J276=16,'Etapa 2 - Análisis'!$AN$4,IF(J276=4,'Etapa 2 - Análisis'!$AB$4,IF(J276=5,'Etapa 2 - Análisis'!$AC$4,IF(J276=9,'Etapa 2 - Análisis'!$AG$4,IF(J276=13,'Etapa 2 - Análisis'!$AK$4,IF(J276=17,'Etapa 2 - Análisis'!$AO$4,IF(J276=18,'Etapa 2 - Análisis'!$AP$4,IF(J276=21,'Etapa 2 - Análisis'!$AS$4,IF(J276=22,'Etapa 2 - Análisis'!$AT$4,IF(J276=10,'Etapa 2 - Análisis'!$AH$4,IF(J276=14,'Etapa 2 - Análisis'!$AL$4,IF(J276=15,'Etapa 2 - Análisis'!$AM$4,IF(J276=19,'Etapa 2 - Análisis'!$AQ$4,IF(J276=20,'Etapa 2 - Análisis'!$AR$4,IF(J276=23,'Etapa 2 - Análisis'!$AU$4,IF(J276=24,'Etapa 2 - Análisis'!$AV$4,IF(J276=25,'Etapa 2 - Análisis'!$AW$4,IF(J276=26,'Etapa 2 - Análisis'!$Y$13,IF(J276=27,'Etapa 2 - Análisis'!$Z$13,IF(J276=28,'Etapa 2 - Análisis'!$AA$13,IF(J276=29,'Etapa 2 - Análisis'!$AB$13,IF(J276=30,'Etapa 2 - Análisis'!$AC$13,IF(J276=31,'Etapa 2 - Análisis'!$AD$13,IF(J276=32,'Etapa 2 - Análisis'!$AE$13,IF(J276=33,'Etapa 2 - Análisis'!$AF$13,IF(J276=34,'Etapa 2 - Análisis'!$AG$13,IF(J276=35,'Etapa 2 - Análisis'!$AH$13,IF(J276=36,'Etapa 2 - Análisis'!$AI$13,IF(J276=37,'Etapa 2 - Análisis'!$AJ$13,IF(J276=38,'Etapa 2 - Análisis'!$AK$13,IF(J276=39,'Etapa 2 - Análisis'!$AL$13,IF(J276=40,'Etapa 2 - Análisis'!$AM$13,IF(J276=41,'Etapa 2 - Análisis'!$Y$8,IF(J276=42,'Etapa 2 - Análisis'!$Z$8,IF(J276=43,'Etapa 2 - Análisis'!$AA$8,IF(J276=44,'Etapa 2 - Análisis'!$AB$8,IF(J276=45,'Etapa 2 - Análisis'!$AC$8,IF(J276=46,'Etapa 2 - Análisis'!$AD$8,IF(J276=47,'Etapa 2 - Análisis'!$AE$8,IF(J276=48,'Etapa 2 - Análisis'!$AF$8,IF(J276=49,'Etapa 2 - Análisis'!$AG$8,"Sin Zona")))))))))))))))))))))))))))))))))))))))))))))))))</f>
        <v>ZONA DE OPORTUNIDAD MODERADA</v>
      </c>
      <c r="L276" s="167" t="s">
        <v>369</v>
      </c>
      <c r="M276" s="109" t="s">
        <v>899</v>
      </c>
      <c r="N276" s="66" t="s">
        <v>376</v>
      </c>
      <c r="O276" s="66" t="s">
        <v>376</v>
      </c>
      <c r="P276" s="66" t="s">
        <v>376</v>
      </c>
      <c r="Q276" s="167" t="s">
        <v>218</v>
      </c>
      <c r="R276" s="35">
        <f>IF(Q276="1 - Rara vez",1,IF(Q276="2 - Improbable",2,IF(Q276="3 - Posible",3,IF(Q276="4 - Probable",4,IF(Q276="5 - Casi seguro",5,IF(Q276="1 - Baja",6,IF(Q276="2 - Media",7,IF(Q276="3 - Alta",8,IF(Q276="NO APLICA","",IF(Q276="Seleccione",0))))))))))</f>
        <v>0</v>
      </c>
      <c r="S276" s="167" t="s">
        <v>218</v>
      </c>
      <c r="T276" s="35">
        <f>IF(S276="1 -Insignificante",1,IF(S276="2 -Menor",2,IF(S276="3 -Moderado",3,IF(S276="4 -Mayor",4,IF(S276="10 -Mayor",7,IF(S276="5 -Catastrófico",5,IF(S276="5 -Moderado",6,IF(S276="20 -Catastrófico",8,IF(S276="1 - Mínimo/Leve",9,IF(S276="2 - Importante",10,IF(S276="3 - Fuerte",11,IF(S276="NO APLICA","",IF(S276="Seleccione",0)))))))))))))</f>
        <v>0</v>
      </c>
      <c r="U276" s="35" t="str">
        <f>IF(AND(R276=1,T276=1),1,IF(AND(R276=1,T276=2),2,IF(AND(R276=1,T276=3),3,IF(AND(R276=1,T276=4),4,IF(AND(R276=1,T276=5),5,IF(AND(R276=2,T276=1),6,IF(AND(R276=2,T276=2),7,IF(AND(R276=2,T276=3),8,IF(AND(R276=2,T276=4),9,IF(AND(R276=2,T276=5),10,IF(AND(R276=3,T276=1),11,IF(AND(R276=3,T276=2),12,IF(AND(R276=3,T276=3),13,IF(AND(R276=3,T276=4),14,IF(AND(R276=3,T276=5),15,IF(AND(R276=4,T276=1),16,IF(AND(R276=4,T276=2),17,IF(AND(R276=4,T276=3),18,IF(AND(R276=4,T276=4),19,IF(AND(R276=4,T276=5),20,IF(AND(R276=5,T276=1),21,IF(AND(R276=5,T276=2),22,IF(AND(R276=5,T276=3),23,IF(AND(R276=5,T276=4),24,IF(AND(R276=5,T276=5),25,IF(AND(R276=1,T276=6),26,IF(AND(R276=1,T276=7),27,IF(AND(R276=1,T276=8),28,IF(AND(R276=2,T276=6),29,IF(AND(R276=2,T276=7),30,IF(AND(R276=2,T276=8),31,IF(AND(R276=3,T276=6),32,IF(AND(R276=3,T276=7),33,IF(AND(R276=3,T276=8),34,IF(AND(R276=4,T276=6),35,IF(AND(R276=4,T276=7),36,IF(AND(R276=4,T276=8),37,IF(AND(R276=5,T276=6),38,IF(AND(R276=5,T276=7),39,IF(AND(R276=5,T276=8),40,IF(AND(R276=6,T276=9),41,IF(AND(R276=6,T276=10),42,IF(AND(R276=6,T276=11),43,IF(AND(R276=7,T276=9),44,IF(AND(R276=7,T276=10),45,IF(AND(R276=7,T276=11),46,IF(AND(R276=8,T276=9),47,IF(AND(R276=8,T276=10),48,IF(AND(R276=8,T276=11),49,IF(AND(R276="",T276=""),"","Seleccione"))))))))))))))))))))))))))))))))))))))))))))))))))</f>
        <v>Seleccione</v>
      </c>
      <c r="V276" s="173" t="str">
        <f>IF(U276=1,'Etapa 2 - Análisis'!$Y$4,IF(U276=2,'Etapa 2 - Análisis'!$Z$4,IF(U276=6,'Etapa 2 - Análisis'!$AD$4,IF(U276=7,'Etapa 2 - Análisis'!$AE$4,IF(U276=11,'Etapa 2 - Análisis'!$AI$4,IF(U276=3,'Etapa 2 - Análisis'!$AA$4,IF(U276=8,'Etapa 2 - Análisis'!$AF$4,IF(U276=12,'Etapa 2 - Análisis'!$AJ$4,IF(U276=16,'Etapa 2 - Análisis'!$AN$4,IF(U276=4,'Etapa 2 - Análisis'!$AB$4,IF(U276=5,'Etapa 2 - Análisis'!$AC$4,IF(U276=9,'Etapa 2 - Análisis'!$AF$4,IF(U276=13,'Etapa 2 - Análisis'!$AK$4,IF(U276=17,'Etapa 2 - Análisis'!$AO$4,IF(U276=18,'Etapa 2 - Análisis'!$AP$4,IF(U276=21,'Etapa 2 - Análisis'!$AS$4,IF(U276=22,'Etapa 2 - Análisis'!$AT$4,IF(U276=10,'Etapa 2 - Análisis'!$AH$4,IF(U276=14,'Etapa 2 - Análisis'!$AL$4,IF(U276=15,'Etapa 2 - Análisis'!$AM$4,IF(U276=19,'Etapa 2 - Análisis'!$AQ$4,IF(U276=20,'Etapa 2 - Análisis'!$AR$4,IF(U276=23,'Etapa 2 - Análisis'!$AU$4,IF(U276=24,'Etapa 2 - Análisis'!$AV$4,IF(U276=25,'Etapa 2 - Análisis'!$AW$4,IF(U276=26,'Etapa 2 - Análisis'!$Y$13,IF(U276=27,'Etapa 2 - Análisis'!$Z$13,IF(U276=28,'Etapa 2 - Análisis'!$AA$13,IF(U276=29,'Etapa 2 - Análisis'!$AB$13,IF(U276=30,'Etapa 2 - Análisis'!$AC$13,IF(U276=31,'Etapa 2 - Análisis'!$AD$13,IF(U276=32,'Etapa 2 - Análisis'!$AE$13,IF(U276=33,'Etapa 2 - Análisis'!$AF$13,IF(U276=34,'Etapa 2 - Análisis'!$AG$13,IF(U276=35,'Etapa 2 - Análisis'!$AH$13,IF(U276=36,'Etapa 2 - Análisis'!$AI$13,IF(U276=37,'Etapa 2 - Análisis'!$AJ$13,IF(U276=38,'Etapa 2 - Análisis'!$AK$13,IF(U276=39,'Etapa 2 - Análisis'!$AL$13,IF(U276=40,'Etapa 2 - Análisis'!$AM$13,IF(U276=41,'Etapa 2 - Análisis'!$Y$8,IF(U276=42,'Etapa 2 - Análisis'!$Z$8,IF(U276=43,'Etapa 2 - Análisis'!$AA$8,IF(U276=44,'Etapa 2 - Análisis'!$AB$8,IF(U276=45,'Etapa 2 - Análisis'!$AC$8,IF(U276=46,'Etapa 2 - Análisis'!$AD$8,IF(U276=47,'Etapa 2 - Análisis'!$AE$8,IF(U276=48,'Etapa 2 - Análisis'!$AF$8,IF(U276=49,'Etapa 2 - Análisis'!$AG$8,IF(U276="","NO APLICA","Sin Zona"))))))))))))))))))))))))))))))))))))))))))))))))))</f>
        <v>Sin Zona</v>
      </c>
      <c r="W276" s="109" t="s">
        <v>900</v>
      </c>
      <c r="X276" s="111" t="s">
        <v>901</v>
      </c>
      <c r="Y276" s="111" t="s">
        <v>902</v>
      </c>
      <c r="Z276" s="111" t="s">
        <v>903</v>
      </c>
      <c r="AA276" s="163" t="s">
        <v>904</v>
      </c>
    </row>
    <row r="277" spans="1:27" ht="45" customHeight="1" x14ac:dyDescent="0.25">
      <c r="A277" s="166"/>
      <c r="B277" s="164"/>
      <c r="C277" s="168"/>
      <c r="D277" s="111" t="s">
        <v>896</v>
      </c>
      <c r="E277" s="164"/>
      <c r="F277" s="168"/>
      <c r="G277" s="35"/>
      <c r="H277" s="168"/>
      <c r="I277" s="35"/>
      <c r="J277" s="35"/>
      <c r="K277" s="173"/>
      <c r="L277" s="168"/>
      <c r="M277" s="65"/>
      <c r="N277" s="66" t="s">
        <v>376</v>
      </c>
      <c r="O277" s="66" t="s">
        <v>376</v>
      </c>
      <c r="P277" s="66" t="s">
        <v>376</v>
      </c>
      <c r="Q277" s="168"/>
      <c r="R277" s="35"/>
      <c r="S277" s="168"/>
      <c r="T277" s="35"/>
      <c r="U277" s="35"/>
      <c r="V277" s="173"/>
      <c r="W277" s="80"/>
      <c r="X277" s="80"/>
      <c r="Y277" s="80"/>
      <c r="Z277" s="80"/>
      <c r="AA277" s="164"/>
    </row>
    <row r="278" spans="1:27" ht="32.25" customHeight="1" x14ac:dyDescent="0.25">
      <c r="A278" s="166"/>
      <c r="B278" s="164"/>
      <c r="C278" s="168"/>
      <c r="D278" s="111" t="s">
        <v>897</v>
      </c>
      <c r="E278" s="164"/>
      <c r="F278" s="168"/>
      <c r="G278" s="35"/>
      <c r="H278" s="168"/>
      <c r="I278" s="35"/>
      <c r="J278" s="35"/>
      <c r="K278" s="173"/>
      <c r="L278" s="168"/>
      <c r="M278" s="65"/>
      <c r="N278" s="66" t="s">
        <v>376</v>
      </c>
      <c r="O278" s="66" t="s">
        <v>376</v>
      </c>
      <c r="P278" s="66" t="s">
        <v>376</v>
      </c>
      <c r="Q278" s="168"/>
      <c r="R278" s="35"/>
      <c r="S278" s="168"/>
      <c r="T278" s="35"/>
      <c r="U278" s="35"/>
      <c r="V278" s="173"/>
      <c r="W278" s="80"/>
      <c r="X278" s="80"/>
      <c r="Y278" s="80"/>
      <c r="Z278" s="80"/>
      <c r="AA278" s="164"/>
    </row>
    <row r="279" spans="1:27" x14ac:dyDescent="0.25">
      <c r="A279" s="166"/>
      <c r="B279" s="164"/>
      <c r="C279" s="168"/>
      <c r="D279" s="80"/>
      <c r="E279" s="164"/>
      <c r="F279" s="168"/>
      <c r="G279" s="35"/>
      <c r="H279" s="168"/>
      <c r="I279" s="35"/>
      <c r="J279" s="35"/>
      <c r="K279" s="173"/>
      <c r="L279" s="168"/>
      <c r="M279" s="65"/>
      <c r="N279" s="66" t="s">
        <v>376</v>
      </c>
      <c r="O279" s="66" t="s">
        <v>376</v>
      </c>
      <c r="P279" s="66" t="s">
        <v>376</v>
      </c>
      <c r="Q279" s="168"/>
      <c r="R279" s="35"/>
      <c r="S279" s="168"/>
      <c r="T279" s="35"/>
      <c r="U279" s="35"/>
      <c r="V279" s="173"/>
      <c r="W279" s="80"/>
      <c r="X279" s="80"/>
      <c r="Y279" s="80"/>
      <c r="Z279" s="80"/>
      <c r="AA279" s="164"/>
    </row>
    <row r="280" spans="1:27" x14ac:dyDescent="0.25">
      <c r="A280" s="166"/>
      <c r="B280" s="165"/>
      <c r="C280" s="169"/>
      <c r="D280" s="80"/>
      <c r="E280" s="165"/>
      <c r="F280" s="169"/>
      <c r="G280" s="35"/>
      <c r="H280" s="169"/>
      <c r="I280" s="35"/>
      <c r="J280" s="35"/>
      <c r="K280" s="173"/>
      <c r="L280" s="169"/>
      <c r="M280" s="65"/>
      <c r="N280" s="66" t="s">
        <v>376</v>
      </c>
      <c r="O280" s="66" t="s">
        <v>376</v>
      </c>
      <c r="P280" s="66" t="s">
        <v>376</v>
      </c>
      <c r="Q280" s="169"/>
      <c r="R280" s="35"/>
      <c r="S280" s="169"/>
      <c r="T280" s="35"/>
      <c r="U280" s="35"/>
      <c r="V280" s="173"/>
      <c r="W280" s="80"/>
      <c r="X280" s="80"/>
      <c r="Y280" s="80"/>
      <c r="Z280" s="80"/>
      <c r="AA280" s="165"/>
    </row>
    <row r="281" spans="1:27" ht="59.25" customHeight="1" x14ac:dyDescent="0.25">
      <c r="A281" s="166">
        <v>53</v>
      </c>
      <c r="B281" s="177" t="s">
        <v>1061</v>
      </c>
      <c r="C281" s="167" t="s">
        <v>288</v>
      </c>
      <c r="D281" s="65" t="s">
        <v>884</v>
      </c>
      <c r="E281" s="180" t="s">
        <v>909</v>
      </c>
      <c r="F281" s="167" t="s">
        <v>360</v>
      </c>
      <c r="G281" s="35">
        <f>IF(F281="1 - Rara vez",1,IF(F281="2 - Improbable",2,IF(F281="3 - Posible",3,IF(F281="4 - Probable",4,IF(F281="5 - Casi seguro",5,IF(F281="1 - Baja",6,IF(F281="2 - Media",7,IF(F281="3 - Alta",8,IF(F281="Seleccione",0)))))))))</f>
        <v>7</v>
      </c>
      <c r="H281" s="167" t="s">
        <v>363</v>
      </c>
      <c r="I281" s="35">
        <f>IF(H281="1 -Insignificante",1,IF(H281="2 -Menor",2,IF(H281="3 -Moderado",3,IF(H281="5 -Moderado",6,IF(H281="4 -Mayor",4,IF(H281="10 -Mayor",7,IF(H281="5 -Catastrófico",5,IF(H281="20 -Catastrófico",8,IF(H281="1 - Mínimo/Leve",9,IF(H281="2 - Importante",10,IF(H281="3 - Fuerte",11,IF(H281="Seleccione",0))))))))))))</f>
        <v>10</v>
      </c>
      <c r="J281" s="35">
        <f>IF(AND(G281=1,I281=1),1,IF(AND(G281=1,I281=2),2,IF(AND(G281=1,I281=3),3,IF(AND(G281=1,I281=4),4,IF(AND(G281=1,I281=5),5,IF(AND(G281=2,I281=1),6,IF(AND(G281=2,I281=2),7,IF(AND(G281=2,I281=3),8,IF(AND(G281=2,I281=4),9,IF(AND(G281=2,I281=5),10,IF(AND(G281=3,I281=1),11,IF(AND(G281=3,I281=2),12,IF(AND(G281=3,I281=3),13,IF(AND(G281=3,I281=4),14,IF(AND(G281=3,I281=5),15,IF(AND(G281=4,I281=1),16,IF(AND(G281=4,I281=2),17,IF(AND(G281=4,I281=3),18,IF(AND(G281=4,I281=4),19,IF(AND(G281=4,I281=5),20,IF(AND(G281=5,I281=1),21,IF(AND(G281=5,I281=2),22,IF(AND(G281=5,I281=3),23,IF(AND(G281=5,I281=4),24,IF(AND(G281=5,I281=5),25,IF(AND(G281=1,I281=6),26,IF(AND(G281=1,I281=7),27,IF(AND(G281=1,I281=8),28,IF(AND(G281=2,I281=6),29,IF(AND(G281=2,I281=7),30,IF(AND(G281=2,I281=8),31,IF(AND(G281=3,I281=6),32,IF(AND(G281=3,I281=7),33,IF(AND(G281=3,I281=8),34,IF(AND(G281=4,I281=6),35,IF(AND(G281=4,I281=7),36,IF(AND(G281=4,I281=8),37,IF(AND(G281=5,I281=6),38,IF(AND(G281=5,I281=7),39,IF(AND(G281=5,I281=8),40,IF(AND(G281=6,I281=9),41,IF(AND(G281=6,I281=10),42,IF(AND(G281=6,I281=11),43,IF(AND(G281=7,I281=9),44,IF(AND(G281=7,I281=10),45,IF(AND(G281=7,I281=11),46,IF(AND(G281=8,I281=9),47,IF(AND(G281=8,I281=10),48,IF(AND(G281=8,I281=11),49,"Seleccione")))))))))))))))))))))))))))))))))))))))))))))))))</f>
        <v>45</v>
      </c>
      <c r="K281" s="173" t="str">
        <f>IF(J281=1,'Etapa 2 - Análisis'!$Y$4,IF(J281=2,'Etapa 2 - Análisis'!$Z$4,IF(J281=6,'Etapa 2 - Análisis'!$AD$4,IF(J281=7,'Etapa 2 - Análisis'!$AE$4,IF(J281=11,'Etapa 2 - Análisis'!$AI$4,IF(J281=3,'Etapa 2 - Análisis'!$AA$4,IF(J281=8,'Etapa 2 - Análisis'!$AF$4,IF(J281=12,'Etapa 2 - Análisis'!$AJ$4,IF(J281=16,'Etapa 2 - Análisis'!$AN$4,IF(J281=4,'Etapa 2 - Análisis'!$AB$4,IF(J281=5,'Etapa 2 - Análisis'!$AC$4,IF(J281=9,'Etapa 2 - Análisis'!$AG$4,IF(J281=13,'Etapa 2 - Análisis'!$AK$4,IF(J281=17,'Etapa 2 - Análisis'!$AO$4,IF(J281=18,'Etapa 2 - Análisis'!$AP$4,IF(J281=21,'Etapa 2 - Análisis'!$AS$4,IF(J281=22,'Etapa 2 - Análisis'!$AT$4,IF(J281=10,'Etapa 2 - Análisis'!$AH$4,IF(J281=14,'Etapa 2 - Análisis'!$AL$4,IF(J281=15,'Etapa 2 - Análisis'!$AM$4,IF(J281=19,'Etapa 2 - Análisis'!$AQ$4,IF(J281=20,'Etapa 2 - Análisis'!$AR$4,IF(J281=23,'Etapa 2 - Análisis'!$AU$4,IF(J281=24,'Etapa 2 - Análisis'!$AV$4,IF(J281=25,'Etapa 2 - Análisis'!$AW$4,IF(J281=26,'Etapa 2 - Análisis'!$Y$13,IF(J281=27,'Etapa 2 - Análisis'!$Z$13,IF(J281=28,'Etapa 2 - Análisis'!$AA$13,IF(J281=29,'Etapa 2 - Análisis'!$AB$13,IF(J281=30,'Etapa 2 - Análisis'!$AC$13,IF(J281=31,'Etapa 2 - Análisis'!$AD$13,IF(J281=32,'Etapa 2 - Análisis'!$AE$13,IF(J281=33,'Etapa 2 - Análisis'!$AF$13,IF(J281=34,'Etapa 2 - Análisis'!$AG$13,IF(J281=35,'Etapa 2 - Análisis'!$AH$13,IF(J281=36,'Etapa 2 - Análisis'!$AI$13,IF(J281=37,'Etapa 2 - Análisis'!$AJ$13,IF(J281=38,'Etapa 2 - Análisis'!$AK$13,IF(J281=39,'Etapa 2 - Análisis'!$AL$13,IF(J281=40,'Etapa 2 - Análisis'!$AM$13,IF(J281=41,'Etapa 2 - Análisis'!$Y$8,IF(J281=42,'Etapa 2 - Análisis'!$Z$8,IF(J281=43,'Etapa 2 - Análisis'!$AA$8,IF(J281=44,'Etapa 2 - Análisis'!$AB$8,IF(J281=45,'Etapa 2 - Análisis'!$AC$8,IF(J281=46,'Etapa 2 - Análisis'!$AD$8,IF(J281=47,'Etapa 2 - Análisis'!$AE$8,IF(J281=48,'Etapa 2 - Análisis'!$AF$8,IF(J281=49,'Etapa 2 - Análisis'!$AG$8,"Sin Zona")))))))))))))))))))))))))))))))))))))))))))))))))</f>
        <v>ZONA DE OPORTUNIDAD MODERADA</v>
      </c>
      <c r="L281" s="167" t="s">
        <v>369</v>
      </c>
      <c r="M281" s="65" t="s">
        <v>910</v>
      </c>
      <c r="N281" s="66" t="s">
        <v>376</v>
      </c>
      <c r="O281" s="66" t="s">
        <v>376</v>
      </c>
      <c r="P281" s="66" t="s">
        <v>376</v>
      </c>
      <c r="Q281" s="167" t="s">
        <v>218</v>
      </c>
      <c r="R281" s="35">
        <f>IF(Q281="1 - Rara vez",1,IF(Q281="2 - Improbable",2,IF(Q281="3 - Posible",3,IF(Q281="4 - Probable",4,IF(Q281="5 - Casi seguro",5,IF(Q281="1 - Baja",6,IF(Q281="2 - Media",7,IF(Q281="3 - Alta",8,IF(Q281="NO APLICA","",IF(Q281="Seleccione",0))))))))))</f>
        <v>0</v>
      </c>
      <c r="S281" s="167" t="s">
        <v>218</v>
      </c>
      <c r="T281" s="35">
        <f>IF(S281="1 -Insignificante",1,IF(S281="2 -Menor",2,IF(S281="3 -Moderado",3,IF(S281="4 -Mayor",4,IF(S281="10 -Mayor",7,IF(S281="5 -Catastrófico",5,IF(S281="5 -Moderado",6,IF(S281="20 -Catastrófico",8,IF(S281="1 - Mínimo/Leve",9,IF(S281="2 - Importante",10,IF(S281="3 - Fuerte",11,IF(S281="NO APLICA","",IF(S281="Seleccione",0)))))))))))))</f>
        <v>0</v>
      </c>
      <c r="U281" s="35" t="str">
        <f>IF(AND(R281=1,T281=1),1,IF(AND(R281=1,T281=2),2,IF(AND(R281=1,T281=3),3,IF(AND(R281=1,T281=4),4,IF(AND(R281=1,T281=5),5,IF(AND(R281=2,T281=1),6,IF(AND(R281=2,T281=2),7,IF(AND(R281=2,T281=3),8,IF(AND(R281=2,T281=4),9,IF(AND(R281=2,T281=5),10,IF(AND(R281=3,T281=1),11,IF(AND(R281=3,T281=2),12,IF(AND(R281=3,T281=3),13,IF(AND(R281=3,T281=4),14,IF(AND(R281=3,T281=5),15,IF(AND(R281=4,T281=1),16,IF(AND(R281=4,T281=2),17,IF(AND(R281=4,T281=3),18,IF(AND(R281=4,T281=4),19,IF(AND(R281=4,T281=5),20,IF(AND(R281=5,T281=1),21,IF(AND(R281=5,T281=2),22,IF(AND(R281=5,T281=3),23,IF(AND(R281=5,T281=4),24,IF(AND(R281=5,T281=5),25,IF(AND(R281=1,T281=6),26,IF(AND(R281=1,T281=7),27,IF(AND(R281=1,T281=8),28,IF(AND(R281=2,T281=6),29,IF(AND(R281=2,T281=7),30,IF(AND(R281=2,T281=8),31,IF(AND(R281=3,T281=6),32,IF(AND(R281=3,T281=7),33,IF(AND(R281=3,T281=8),34,IF(AND(R281=4,T281=6),35,IF(AND(R281=4,T281=7),36,IF(AND(R281=4,T281=8),37,IF(AND(R281=5,T281=6),38,IF(AND(R281=5,T281=7),39,IF(AND(R281=5,T281=8),40,IF(AND(R281=6,T281=9),41,IF(AND(R281=6,T281=10),42,IF(AND(R281=6,T281=11),43,IF(AND(R281=7,T281=9),44,IF(AND(R281=7,T281=10),45,IF(AND(R281=7,T281=11),46,IF(AND(R281=8,T281=9),47,IF(AND(R281=8,T281=10),48,IF(AND(R281=8,T281=11),49,IF(AND(R281="",T281=""),"","Seleccione"))))))))))))))))))))))))))))))))))))))))))))))))))</f>
        <v>Seleccione</v>
      </c>
      <c r="V281" s="173" t="str">
        <f>IF(U281=1,'Etapa 2 - Análisis'!$Y$4,IF(U281=2,'Etapa 2 - Análisis'!$Z$4,IF(U281=6,'Etapa 2 - Análisis'!$AD$4,IF(U281=7,'Etapa 2 - Análisis'!$AE$4,IF(U281=11,'Etapa 2 - Análisis'!$AI$4,IF(U281=3,'Etapa 2 - Análisis'!$AA$4,IF(U281=8,'Etapa 2 - Análisis'!$AF$4,IF(U281=12,'Etapa 2 - Análisis'!$AJ$4,IF(U281=16,'Etapa 2 - Análisis'!$AN$4,IF(U281=4,'Etapa 2 - Análisis'!$AB$4,IF(U281=5,'Etapa 2 - Análisis'!$AC$4,IF(U281=9,'Etapa 2 - Análisis'!$AF$4,IF(U281=13,'Etapa 2 - Análisis'!$AK$4,IF(U281=17,'Etapa 2 - Análisis'!$AO$4,IF(U281=18,'Etapa 2 - Análisis'!$AP$4,IF(U281=21,'Etapa 2 - Análisis'!$AS$4,IF(U281=22,'Etapa 2 - Análisis'!$AT$4,IF(U281=10,'Etapa 2 - Análisis'!$AH$4,IF(U281=14,'Etapa 2 - Análisis'!$AL$4,IF(U281=15,'Etapa 2 - Análisis'!$AM$4,IF(U281=19,'Etapa 2 - Análisis'!$AQ$4,IF(U281=20,'Etapa 2 - Análisis'!$AR$4,IF(U281=23,'Etapa 2 - Análisis'!$AU$4,IF(U281=24,'Etapa 2 - Análisis'!$AV$4,IF(U281=25,'Etapa 2 - Análisis'!$AW$4,IF(U281=26,'Etapa 2 - Análisis'!$Y$13,IF(U281=27,'Etapa 2 - Análisis'!$Z$13,IF(U281=28,'Etapa 2 - Análisis'!$AA$13,IF(U281=29,'Etapa 2 - Análisis'!$AB$13,IF(U281=30,'Etapa 2 - Análisis'!$AC$13,IF(U281=31,'Etapa 2 - Análisis'!$AD$13,IF(U281=32,'Etapa 2 - Análisis'!$AE$13,IF(U281=33,'Etapa 2 - Análisis'!$AF$13,IF(U281=34,'Etapa 2 - Análisis'!$AG$13,IF(U281=35,'Etapa 2 - Análisis'!$AH$13,IF(U281=36,'Etapa 2 - Análisis'!$AI$13,IF(U281=37,'Etapa 2 - Análisis'!$AJ$13,IF(U281=38,'Etapa 2 - Análisis'!$AK$13,IF(U281=39,'Etapa 2 - Análisis'!$AL$13,IF(U281=40,'Etapa 2 - Análisis'!$AM$13,IF(U281=41,'Etapa 2 - Análisis'!$Y$8,IF(U281=42,'Etapa 2 - Análisis'!$Z$8,IF(U281=43,'Etapa 2 - Análisis'!$AA$8,IF(U281=44,'Etapa 2 - Análisis'!$AB$8,IF(U281=45,'Etapa 2 - Análisis'!$AC$8,IF(U281=46,'Etapa 2 - Análisis'!$AD$8,IF(U281=47,'Etapa 2 - Análisis'!$AE$8,IF(U281=48,'Etapa 2 - Análisis'!$AF$8,IF(U281=49,'Etapa 2 - Análisis'!$AG$8,IF(U281="","NO APLICA","Sin Zona"))))))))))))))))))))))))))))))))))))))))))))))))))</f>
        <v>Sin Zona</v>
      </c>
      <c r="W281" s="80" t="s">
        <v>912</v>
      </c>
      <c r="X281" s="145">
        <v>44927</v>
      </c>
      <c r="Y281" s="145">
        <v>44958</v>
      </c>
      <c r="Z281" s="80" t="s">
        <v>913</v>
      </c>
      <c r="AA281" s="177" t="s">
        <v>914</v>
      </c>
    </row>
    <row r="282" spans="1:27" ht="82.5" customHeight="1" x14ac:dyDescent="0.25">
      <c r="A282" s="166"/>
      <c r="B282" s="178"/>
      <c r="C282" s="168"/>
      <c r="D282" s="65" t="s">
        <v>908</v>
      </c>
      <c r="E282" s="180"/>
      <c r="F282" s="168"/>
      <c r="G282" s="35"/>
      <c r="H282" s="168"/>
      <c r="I282" s="35"/>
      <c r="J282" s="35"/>
      <c r="K282" s="173"/>
      <c r="L282" s="168"/>
      <c r="M282" s="65" t="s">
        <v>911</v>
      </c>
      <c r="N282" s="66" t="s">
        <v>376</v>
      </c>
      <c r="O282" s="66" t="s">
        <v>376</v>
      </c>
      <c r="P282" s="66" t="s">
        <v>376</v>
      </c>
      <c r="Q282" s="168"/>
      <c r="R282" s="35"/>
      <c r="S282" s="168"/>
      <c r="T282" s="35"/>
      <c r="U282" s="35"/>
      <c r="V282" s="173"/>
      <c r="W282" s="80" t="s">
        <v>1128</v>
      </c>
      <c r="X282" s="145">
        <v>44927</v>
      </c>
      <c r="Y282" s="145">
        <v>44958</v>
      </c>
      <c r="Z282" s="80" t="s">
        <v>913</v>
      </c>
      <c r="AA282" s="178"/>
    </row>
    <row r="283" spans="1:27" x14ac:dyDescent="0.25">
      <c r="A283" s="166"/>
      <c r="B283" s="178"/>
      <c r="C283" s="168"/>
      <c r="D283" s="80"/>
      <c r="E283" s="180"/>
      <c r="F283" s="168"/>
      <c r="G283" s="35"/>
      <c r="H283" s="168"/>
      <c r="I283" s="35"/>
      <c r="J283" s="35"/>
      <c r="K283" s="173"/>
      <c r="L283" s="168"/>
      <c r="M283" s="65"/>
      <c r="N283" s="66" t="s">
        <v>376</v>
      </c>
      <c r="O283" s="66" t="s">
        <v>376</v>
      </c>
      <c r="P283" s="66" t="s">
        <v>376</v>
      </c>
      <c r="Q283" s="168"/>
      <c r="R283" s="35"/>
      <c r="S283" s="168"/>
      <c r="T283" s="35"/>
      <c r="U283" s="35"/>
      <c r="V283" s="173"/>
      <c r="W283" s="80"/>
      <c r="X283" s="80"/>
      <c r="Y283" s="80"/>
      <c r="Z283" s="80"/>
      <c r="AA283" s="178"/>
    </row>
    <row r="284" spans="1:27" x14ac:dyDescent="0.25">
      <c r="A284" s="166"/>
      <c r="B284" s="178"/>
      <c r="C284" s="168"/>
      <c r="D284" s="80"/>
      <c r="E284" s="180"/>
      <c r="F284" s="168"/>
      <c r="G284" s="35"/>
      <c r="H284" s="168"/>
      <c r="I284" s="35"/>
      <c r="J284" s="35"/>
      <c r="K284" s="173"/>
      <c r="L284" s="168"/>
      <c r="M284" s="65"/>
      <c r="N284" s="66" t="s">
        <v>376</v>
      </c>
      <c r="O284" s="66" t="s">
        <v>376</v>
      </c>
      <c r="P284" s="66" t="s">
        <v>376</v>
      </c>
      <c r="Q284" s="168"/>
      <c r="R284" s="35"/>
      <c r="S284" s="168"/>
      <c r="T284" s="35"/>
      <c r="U284" s="35"/>
      <c r="V284" s="173"/>
      <c r="W284" s="80"/>
      <c r="X284" s="80"/>
      <c r="Y284" s="80"/>
      <c r="Z284" s="80"/>
      <c r="AA284" s="178"/>
    </row>
    <row r="285" spans="1:27" x14ac:dyDescent="0.25">
      <c r="A285" s="166"/>
      <c r="B285" s="179"/>
      <c r="C285" s="169"/>
      <c r="D285" s="80"/>
      <c r="E285" s="180"/>
      <c r="F285" s="169"/>
      <c r="G285" s="35"/>
      <c r="H285" s="169"/>
      <c r="I285" s="35"/>
      <c r="J285" s="35"/>
      <c r="K285" s="173"/>
      <c r="L285" s="169"/>
      <c r="M285" s="65"/>
      <c r="N285" s="66" t="s">
        <v>376</v>
      </c>
      <c r="O285" s="66" t="s">
        <v>376</v>
      </c>
      <c r="P285" s="66" t="s">
        <v>376</v>
      </c>
      <c r="Q285" s="169"/>
      <c r="R285" s="35"/>
      <c r="S285" s="169"/>
      <c r="T285" s="35"/>
      <c r="U285" s="35"/>
      <c r="V285" s="173"/>
      <c r="W285" s="80"/>
      <c r="X285" s="80"/>
      <c r="Y285" s="80"/>
      <c r="Z285" s="80"/>
      <c r="AA285" s="179"/>
    </row>
    <row r="286" spans="1:27" ht="85.5" customHeight="1" x14ac:dyDescent="0.25">
      <c r="A286" s="166">
        <v>54</v>
      </c>
      <c r="B286" s="177" t="s">
        <v>1062</v>
      </c>
      <c r="C286" s="167" t="s">
        <v>288</v>
      </c>
      <c r="D286" s="80" t="s">
        <v>890</v>
      </c>
      <c r="E286" s="180" t="s">
        <v>16</v>
      </c>
      <c r="F286" s="167" t="s">
        <v>360</v>
      </c>
      <c r="G286" s="35">
        <f>IF(F286="1 - Rara vez",1,IF(F286="2 - Improbable",2,IF(F286="3 - Posible",3,IF(F286="4 - Probable",4,IF(F286="5 - Casi seguro",5,IF(F286="1 - Baja",6,IF(F286="2 - Media",7,IF(F286="3 - Alta",8,IF(F286="Seleccione",0)))))))))</f>
        <v>7</v>
      </c>
      <c r="H286" s="167" t="s">
        <v>363</v>
      </c>
      <c r="I286" s="35">
        <f>IF(H286="1 -Insignificante",1,IF(H286="2 -Menor",2,IF(H286="3 -Moderado",3,IF(H286="5 -Moderado",6,IF(H286="4 -Mayor",4,IF(H286="10 -Mayor",7,IF(H286="5 -Catastrófico",5,IF(H286="20 -Catastrófico",8,IF(H286="1 - Mínimo/Leve",9,IF(H286="2 - Importante",10,IF(H286="3 - Fuerte",11,IF(H286="Seleccione",0))))))))))))</f>
        <v>10</v>
      </c>
      <c r="J286" s="35">
        <f>IF(AND(G286=1,I286=1),1,IF(AND(G286=1,I286=2),2,IF(AND(G286=1,I286=3),3,IF(AND(G286=1,I286=4),4,IF(AND(G286=1,I286=5),5,IF(AND(G286=2,I286=1),6,IF(AND(G286=2,I286=2),7,IF(AND(G286=2,I286=3),8,IF(AND(G286=2,I286=4),9,IF(AND(G286=2,I286=5),10,IF(AND(G286=3,I286=1),11,IF(AND(G286=3,I286=2),12,IF(AND(G286=3,I286=3),13,IF(AND(G286=3,I286=4),14,IF(AND(G286=3,I286=5),15,IF(AND(G286=4,I286=1),16,IF(AND(G286=4,I286=2),17,IF(AND(G286=4,I286=3),18,IF(AND(G286=4,I286=4),19,IF(AND(G286=4,I286=5),20,IF(AND(G286=5,I286=1),21,IF(AND(G286=5,I286=2),22,IF(AND(G286=5,I286=3),23,IF(AND(G286=5,I286=4),24,IF(AND(G286=5,I286=5),25,IF(AND(G286=1,I286=6),26,IF(AND(G286=1,I286=7),27,IF(AND(G286=1,I286=8),28,IF(AND(G286=2,I286=6),29,IF(AND(G286=2,I286=7),30,IF(AND(G286=2,I286=8),31,IF(AND(G286=3,I286=6),32,IF(AND(G286=3,I286=7),33,IF(AND(G286=3,I286=8),34,IF(AND(G286=4,I286=6),35,IF(AND(G286=4,I286=7),36,IF(AND(G286=4,I286=8),37,IF(AND(G286=5,I286=6),38,IF(AND(G286=5,I286=7),39,IF(AND(G286=5,I286=8),40,IF(AND(G286=6,I286=9),41,IF(AND(G286=6,I286=10),42,IF(AND(G286=6,I286=11),43,IF(AND(G286=7,I286=9),44,IF(AND(G286=7,I286=10),45,IF(AND(G286=7,I286=11),46,IF(AND(G286=8,I286=9),47,IF(AND(G286=8,I286=10),48,IF(AND(G286=8,I286=11),49,"Seleccione")))))))))))))))))))))))))))))))))))))))))))))))))</f>
        <v>45</v>
      </c>
      <c r="K286" s="173" t="str">
        <f>IF(J286=1,'Etapa 2 - Análisis'!$Y$4,IF(J286=2,'Etapa 2 - Análisis'!$Z$4,IF(J286=6,'Etapa 2 - Análisis'!$AD$4,IF(J286=7,'Etapa 2 - Análisis'!$AE$4,IF(J286=11,'Etapa 2 - Análisis'!$AI$4,IF(J286=3,'Etapa 2 - Análisis'!$AA$4,IF(J286=8,'Etapa 2 - Análisis'!$AF$4,IF(J286=12,'Etapa 2 - Análisis'!$AJ$4,IF(J286=16,'Etapa 2 - Análisis'!$AN$4,IF(J286=4,'Etapa 2 - Análisis'!$AB$4,IF(J286=5,'Etapa 2 - Análisis'!$AC$4,IF(J286=9,'Etapa 2 - Análisis'!$AG$4,IF(J286=13,'Etapa 2 - Análisis'!$AK$4,IF(J286=17,'Etapa 2 - Análisis'!$AO$4,IF(J286=18,'Etapa 2 - Análisis'!$AP$4,IF(J286=21,'Etapa 2 - Análisis'!$AS$4,IF(J286=22,'Etapa 2 - Análisis'!$AT$4,IF(J286=10,'Etapa 2 - Análisis'!$AH$4,IF(J286=14,'Etapa 2 - Análisis'!$AL$4,IF(J286=15,'Etapa 2 - Análisis'!$AM$4,IF(J286=19,'Etapa 2 - Análisis'!$AQ$4,IF(J286=20,'Etapa 2 - Análisis'!$AR$4,IF(J286=23,'Etapa 2 - Análisis'!$AU$4,IF(J286=24,'Etapa 2 - Análisis'!$AV$4,IF(J286=25,'Etapa 2 - Análisis'!$AW$4,IF(J286=26,'Etapa 2 - Análisis'!$Y$13,IF(J286=27,'Etapa 2 - Análisis'!$Z$13,IF(J286=28,'Etapa 2 - Análisis'!$AA$13,IF(J286=29,'Etapa 2 - Análisis'!$AB$13,IF(J286=30,'Etapa 2 - Análisis'!$AC$13,IF(J286=31,'Etapa 2 - Análisis'!$AD$13,IF(J286=32,'Etapa 2 - Análisis'!$AE$13,IF(J286=33,'Etapa 2 - Análisis'!$AF$13,IF(J286=34,'Etapa 2 - Análisis'!$AG$13,IF(J286=35,'Etapa 2 - Análisis'!$AH$13,IF(J286=36,'Etapa 2 - Análisis'!$AI$13,IF(J286=37,'Etapa 2 - Análisis'!$AJ$13,IF(J286=38,'Etapa 2 - Análisis'!$AK$13,IF(J286=39,'Etapa 2 - Análisis'!$AL$13,IF(J286=40,'Etapa 2 - Análisis'!$AM$13,IF(J286=41,'Etapa 2 - Análisis'!$Y$8,IF(J286=42,'Etapa 2 - Análisis'!$Z$8,IF(J286=43,'Etapa 2 - Análisis'!$AA$8,IF(J286=44,'Etapa 2 - Análisis'!$AB$8,IF(J286=45,'Etapa 2 - Análisis'!$AC$8,IF(J286=46,'Etapa 2 - Análisis'!$AD$8,IF(J286=47,'Etapa 2 - Análisis'!$AE$8,IF(J286=48,'Etapa 2 - Análisis'!$AF$8,IF(J286=49,'Etapa 2 - Análisis'!$AG$8,"Sin Zona")))))))))))))))))))))))))))))))))))))))))))))))))</f>
        <v>ZONA DE OPORTUNIDAD MODERADA</v>
      </c>
      <c r="L286" s="167" t="s">
        <v>369</v>
      </c>
      <c r="M286" s="65" t="s">
        <v>915</v>
      </c>
      <c r="N286" s="66" t="s">
        <v>376</v>
      </c>
      <c r="O286" s="66" t="s">
        <v>376</v>
      </c>
      <c r="P286" s="66" t="s">
        <v>376</v>
      </c>
      <c r="Q286" s="167" t="s">
        <v>218</v>
      </c>
      <c r="R286" s="35">
        <f>IF(Q286="1 - Rara vez",1,IF(Q286="2 - Improbable",2,IF(Q286="3 - Posible",3,IF(Q286="4 - Probable",4,IF(Q286="5 - Casi seguro",5,IF(Q286="1 - Baja",6,IF(Q286="2 - Media",7,IF(Q286="3 - Alta",8,IF(Q286="NO APLICA","",IF(Q286="Seleccione",0))))))))))</f>
        <v>0</v>
      </c>
      <c r="S286" s="167" t="s">
        <v>218</v>
      </c>
      <c r="T286" s="35">
        <f>IF(S286="1 -Insignificante",1,IF(S286="2 -Menor",2,IF(S286="3 -Moderado",3,IF(S286="4 -Mayor",4,IF(S286="10 -Mayor",7,IF(S286="5 -Catastrófico",5,IF(S286="5 -Moderado",6,IF(S286="20 -Catastrófico",8,IF(S286="1 - Mínimo/Leve",9,IF(S286="2 - Importante",10,IF(S286="3 - Fuerte",11,IF(S286="NO APLICA","",IF(S286="Seleccione",0)))))))))))))</f>
        <v>0</v>
      </c>
      <c r="U286" s="35" t="str">
        <f>IF(AND(R286=1,T286=1),1,IF(AND(R286=1,T286=2),2,IF(AND(R286=1,T286=3),3,IF(AND(R286=1,T286=4),4,IF(AND(R286=1,T286=5),5,IF(AND(R286=2,T286=1),6,IF(AND(R286=2,T286=2),7,IF(AND(R286=2,T286=3),8,IF(AND(R286=2,T286=4),9,IF(AND(R286=2,T286=5),10,IF(AND(R286=3,T286=1),11,IF(AND(R286=3,T286=2),12,IF(AND(R286=3,T286=3),13,IF(AND(R286=3,T286=4),14,IF(AND(R286=3,T286=5),15,IF(AND(R286=4,T286=1),16,IF(AND(R286=4,T286=2),17,IF(AND(R286=4,T286=3),18,IF(AND(R286=4,T286=4),19,IF(AND(R286=4,T286=5),20,IF(AND(R286=5,T286=1),21,IF(AND(R286=5,T286=2),22,IF(AND(R286=5,T286=3),23,IF(AND(R286=5,T286=4),24,IF(AND(R286=5,T286=5),25,IF(AND(R286=1,T286=6),26,IF(AND(R286=1,T286=7),27,IF(AND(R286=1,T286=8),28,IF(AND(R286=2,T286=6),29,IF(AND(R286=2,T286=7),30,IF(AND(R286=2,T286=8),31,IF(AND(R286=3,T286=6),32,IF(AND(R286=3,T286=7),33,IF(AND(R286=3,T286=8),34,IF(AND(R286=4,T286=6),35,IF(AND(R286=4,T286=7),36,IF(AND(R286=4,T286=8),37,IF(AND(R286=5,T286=6),38,IF(AND(R286=5,T286=7),39,IF(AND(R286=5,T286=8),40,IF(AND(R286=6,T286=9),41,IF(AND(R286=6,T286=10),42,IF(AND(R286=6,T286=11),43,IF(AND(R286=7,T286=9),44,IF(AND(R286=7,T286=10),45,IF(AND(R286=7,T286=11),46,IF(AND(R286=8,T286=9),47,IF(AND(R286=8,T286=10),48,IF(AND(R286=8,T286=11),49,IF(AND(R286="",T286=""),"","Seleccione"))))))))))))))))))))))))))))))))))))))))))))))))))</f>
        <v>Seleccione</v>
      </c>
      <c r="V286" s="173" t="str">
        <f>IF(U286=1,'Etapa 2 - Análisis'!$Y$4,IF(U286=2,'Etapa 2 - Análisis'!$Z$4,IF(U286=6,'Etapa 2 - Análisis'!$AD$4,IF(U286=7,'Etapa 2 - Análisis'!$AE$4,IF(U286=11,'Etapa 2 - Análisis'!$AI$4,IF(U286=3,'Etapa 2 - Análisis'!$AA$4,IF(U286=8,'Etapa 2 - Análisis'!$AF$4,IF(U286=12,'Etapa 2 - Análisis'!$AJ$4,IF(U286=16,'Etapa 2 - Análisis'!$AN$4,IF(U286=4,'Etapa 2 - Análisis'!$AB$4,IF(U286=5,'Etapa 2 - Análisis'!$AC$4,IF(U286=9,'Etapa 2 - Análisis'!$AF$4,IF(U286=13,'Etapa 2 - Análisis'!$AK$4,IF(U286=17,'Etapa 2 - Análisis'!$AO$4,IF(U286=18,'Etapa 2 - Análisis'!$AP$4,IF(U286=21,'Etapa 2 - Análisis'!$AS$4,IF(U286=22,'Etapa 2 - Análisis'!$AT$4,IF(U286=10,'Etapa 2 - Análisis'!$AH$4,IF(U286=14,'Etapa 2 - Análisis'!$AL$4,IF(U286=15,'Etapa 2 - Análisis'!$AM$4,IF(U286=19,'Etapa 2 - Análisis'!$AQ$4,IF(U286=20,'Etapa 2 - Análisis'!$AR$4,IF(U286=23,'Etapa 2 - Análisis'!$AU$4,IF(U286=24,'Etapa 2 - Análisis'!$AV$4,IF(U286=25,'Etapa 2 - Análisis'!$AW$4,IF(U286=26,'Etapa 2 - Análisis'!$Y$13,IF(U286=27,'Etapa 2 - Análisis'!$Z$13,IF(U286=28,'Etapa 2 - Análisis'!$AA$13,IF(U286=29,'Etapa 2 - Análisis'!$AB$13,IF(U286=30,'Etapa 2 - Análisis'!$AC$13,IF(U286=31,'Etapa 2 - Análisis'!$AD$13,IF(U286=32,'Etapa 2 - Análisis'!$AE$13,IF(U286=33,'Etapa 2 - Análisis'!$AF$13,IF(U286=34,'Etapa 2 - Análisis'!$AG$13,IF(U286=35,'Etapa 2 - Análisis'!$AH$13,IF(U286=36,'Etapa 2 - Análisis'!$AI$13,IF(U286=37,'Etapa 2 - Análisis'!$AJ$13,IF(U286=38,'Etapa 2 - Análisis'!$AK$13,IF(U286=39,'Etapa 2 - Análisis'!$AL$13,IF(U286=40,'Etapa 2 - Análisis'!$AM$13,IF(U286=41,'Etapa 2 - Análisis'!$Y$8,IF(U286=42,'Etapa 2 - Análisis'!$Z$8,IF(U286=43,'Etapa 2 - Análisis'!$AA$8,IF(U286=44,'Etapa 2 - Análisis'!$AB$8,IF(U286=45,'Etapa 2 - Análisis'!$AC$8,IF(U286=46,'Etapa 2 - Análisis'!$AD$8,IF(U286=47,'Etapa 2 - Análisis'!$AE$8,IF(U286=48,'Etapa 2 - Análisis'!$AF$8,IF(U286=49,'Etapa 2 - Análisis'!$AG$8,IF(U286="","NO APLICA","Sin Zona"))))))))))))))))))))))))))))))))))))))))))))))))))</f>
        <v>Sin Zona</v>
      </c>
      <c r="W286" s="80" t="s">
        <v>1129</v>
      </c>
      <c r="X286" s="145">
        <v>44927</v>
      </c>
      <c r="Y286" s="145">
        <v>45291</v>
      </c>
      <c r="Z286" s="80" t="s">
        <v>917</v>
      </c>
      <c r="AA286" s="177" t="s">
        <v>919</v>
      </c>
    </row>
    <row r="287" spans="1:27" ht="58.5" customHeight="1" x14ac:dyDescent="0.25">
      <c r="A287" s="166"/>
      <c r="B287" s="178"/>
      <c r="C287" s="168"/>
      <c r="D287" s="80" t="s">
        <v>1245</v>
      </c>
      <c r="E287" s="180"/>
      <c r="F287" s="168"/>
      <c r="G287" s="35"/>
      <c r="H287" s="168"/>
      <c r="I287" s="35"/>
      <c r="J287" s="35"/>
      <c r="K287" s="173"/>
      <c r="L287" s="168"/>
      <c r="M287" s="65" t="s">
        <v>916</v>
      </c>
      <c r="N287" s="66" t="s">
        <v>376</v>
      </c>
      <c r="O287" s="66" t="s">
        <v>376</v>
      </c>
      <c r="P287" s="66" t="s">
        <v>376</v>
      </c>
      <c r="Q287" s="168"/>
      <c r="R287" s="35"/>
      <c r="S287" s="168"/>
      <c r="T287" s="35"/>
      <c r="U287" s="35"/>
      <c r="V287" s="173"/>
      <c r="W287" s="130"/>
      <c r="X287" s="130"/>
      <c r="Y287" s="130"/>
      <c r="Z287" s="111" t="s">
        <v>918</v>
      </c>
      <c r="AA287" s="178"/>
    </row>
    <row r="288" spans="1:27" x14ac:dyDescent="0.25">
      <c r="A288" s="166"/>
      <c r="B288" s="178"/>
      <c r="C288" s="168"/>
      <c r="D288" s="80"/>
      <c r="E288" s="180"/>
      <c r="F288" s="168"/>
      <c r="G288" s="35"/>
      <c r="H288" s="168"/>
      <c r="I288" s="35"/>
      <c r="J288" s="35"/>
      <c r="K288" s="173"/>
      <c r="L288" s="168"/>
      <c r="M288" s="65"/>
      <c r="N288" s="66" t="s">
        <v>376</v>
      </c>
      <c r="O288" s="66" t="s">
        <v>376</v>
      </c>
      <c r="P288" s="66" t="s">
        <v>376</v>
      </c>
      <c r="Q288" s="168"/>
      <c r="R288" s="35"/>
      <c r="S288" s="168"/>
      <c r="T288" s="35"/>
      <c r="U288" s="35"/>
      <c r="V288" s="173"/>
      <c r="W288" s="80"/>
      <c r="X288" s="80"/>
      <c r="Y288" s="80"/>
      <c r="Z288" s="80"/>
      <c r="AA288" s="178"/>
    </row>
    <row r="289" spans="1:27" x14ac:dyDescent="0.25">
      <c r="A289" s="166"/>
      <c r="B289" s="178"/>
      <c r="C289" s="168"/>
      <c r="D289" s="80"/>
      <c r="E289" s="180"/>
      <c r="F289" s="168"/>
      <c r="G289" s="35"/>
      <c r="H289" s="168"/>
      <c r="I289" s="35"/>
      <c r="J289" s="35"/>
      <c r="K289" s="173"/>
      <c r="L289" s="168"/>
      <c r="M289" s="65"/>
      <c r="N289" s="66" t="s">
        <v>376</v>
      </c>
      <c r="O289" s="66" t="s">
        <v>376</v>
      </c>
      <c r="P289" s="66" t="s">
        <v>376</v>
      </c>
      <c r="Q289" s="168"/>
      <c r="R289" s="35"/>
      <c r="S289" s="168"/>
      <c r="T289" s="35"/>
      <c r="U289" s="35"/>
      <c r="V289" s="173"/>
      <c r="W289" s="80"/>
      <c r="X289" s="80"/>
      <c r="Y289" s="80"/>
      <c r="Z289" s="80"/>
      <c r="AA289" s="178"/>
    </row>
    <row r="290" spans="1:27" x14ac:dyDescent="0.25">
      <c r="A290" s="166"/>
      <c r="B290" s="179"/>
      <c r="C290" s="169"/>
      <c r="D290" s="80"/>
      <c r="E290" s="180"/>
      <c r="F290" s="169"/>
      <c r="G290" s="35"/>
      <c r="H290" s="169"/>
      <c r="I290" s="35"/>
      <c r="J290" s="35"/>
      <c r="K290" s="173"/>
      <c r="L290" s="169"/>
      <c r="M290" s="65"/>
      <c r="N290" s="66" t="s">
        <v>376</v>
      </c>
      <c r="O290" s="66" t="s">
        <v>376</v>
      </c>
      <c r="P290" s="66" t="s">
        <v>376</v>
      </c>
      <c r="Q290" s="169"/>
      <c r="R290" s="35"/>
      <c r="S290" s="169"/>
      <c r="T290" s="35"/>
      <c r="U290" s="35"/>
      <c r="V290" s="173"/>
      <c r="W290" s="80"/>
      <c r="X290" s="80"/>
      <c r="Y290" s="80"/>
      <c r="Z290" s="80"/>
      <c r="AA290" s="179"/>
    </row>
    <row r="291" spans="1:27" ht="60.75" customHeight="1" x14ac:dyDescent="0.25">
      <c r="A291" s="166">
        <v>55</v>
      </c>
      <c r="B291" s="177" t="s">
        <v>1254</v>
      </c>
      <c r="C291" s="167" t="s">
        <v>288</v>
      </c>
      <c r="D291" s="80" t="s">
        <v>1246</v>
      </c>
      <c r="E291" s="180" t="s">
        <v>920</v>
      </c>
      <c r="F291" s="167" t="s">
        <v>361</v>
      </c>
      <c r="G291" s="35">
        <f>IF(F291="1 - Rara vez",1,IF(F291="2 - Improbable",2,IF(F291="3 - Posible",3,IF(F291="4 - Probable",4,IF(F291="5 - Casi seguro",5,IF(F291="1 - Baja",6,IF(F291="2 - Media",7,IF(F291="3 - Alta",8,IF(F291="Seleccione",0)))))))))</f>
        <v>8</v>
      </c>
      <c r="H291" s="167" t="s">
        <v>363</v>
      </c>
      <c r="I291" s="35">
        <f>IF(H291="1 -Insignificante",1,IF(H291="2 -Menor",2,IF(H291="3 -Moderado",3,IF(H291="5 -Moderado",6,IF(H291="4 -Mayor",4,IF(H291="10 -Mayor",7,IF(H291="5 -Catastrófico",5,IF(H291="20 -Catastrófico",8,IF(H291="1 - Mínimo/Leve",9,IF(H291="2 - Importante",10,IF(H291="3 - Fuerte",11,IF(H291="Seleccione",0))))))))))))</f>
        <v>10</v>
      </c>
      <c r="J291" s="35">
        <f>IF(AND(G291=1,I291=1),1,IF(AND(G291=1,I291=2),2,IF(AND(G291=1,I291=3),3,IF(AND(G291=1,I291=4),4,IF(AND(G291=1,I291=5),5,IF(AND(G291=2,I291=1),6,IF(AND(G291=2,I291=2),7,IF(AND(G291=2,I291=3),8,IF(AND(G291=2,I291=4),9,IF(AND(G291=2,I291=5),10,IF(AND(G291=3,I291=1),11,IF(AND(G291=3,I291=2),12,IF(AND(G291=3,I291=3),13,IF(AND(G291=3,I291=4),14,IF(AND(G291=3,I291=5),15,IF(AND(G291=4,I291=1),16,IF(AND(G291=4,I291=2),17,IF(AND(G291=4,I291=3),18,IF(AND(G291=4,I291=4),19,IF(AND(G291=4,I291=5),20,IF(AND(G291=5,I291=1),21,IF(AND(G291=5,I291=2),22,IF(AND(G291=5,I291=3),23,IF(AND(G291=5,I291=4),24,IF(AND(G291=5,I291=5),25,IF(AND(G291=1,I291=6),26,IF(AND(G291=1,I291=7),27,IF(AND(G291=1,I291=8),28,IF(AND(G291=2,I291=6),29,IF(AND(G291=2,I291=7),30,IF(AND(G291=2,I291=8),31,IF(AND(G291=3,I291=6),32,IF(AND(G291=3,I291=7),33,IF(AND(G291=3,I291=8),34,IF(AND(G291=4,I291=6),35,IF(AND(G291=4,I291=7),36,IF(AND(G291=4,I291=8),37,IF(AND(G291=5,I291=6),38,IF(AND(G291=5,I291=7),39,IF(AND(G291=5,I291=8),40,IF(AND(G291=6,I291=9),41,IF(AND(G291=6,I291=10),42,IF(AND(G291=6,I291=11),43,IF(AND(G291=7,I291=9),44,IF(AND(G291=7,I291=10),45,IF(AND(G291=7,I291=11),46,IF(AND(G291=8,I291=9),47,IF(AND(G291=8,I291=10),48,IF(AND(G291=8,I291=11),49,"Seleccione")))))))))))))))))))))))))))))))))))))))))))))))))</f>
        <v>48</v>
      </c>
      <c r="K291" s="173" t="str">
        <f>IF(J291=1,'Etapa 2 - Análisis'!$Y$4,IF(J291=2,'Etapa 2 - Análisis'!$Z$4,IF(J291=6,'Etapa 2 - Análisis'!$AD$4,IF(J291=7,'Etapa 2 - Análisis'!$AE$4,IF(J291=11,'Etapa 2 - Análisis'!$AI$4,IF(J291=3,'Etapa 2 - Análisis'!$AA$4,IF(J291=8,'Etapa 2 - Análisis'!$AF$4,IF(J291=12,'Etapa 2 - Análisis'!$AJ$4,IF(J291=16,'Etapa 2 - Análisis'!$AN$4,IF(J291=4,'Etapa 2 - Análisis'!$AB$4,IF(J291=5,'Etapa 2 - Análisis'!$AC$4,IF(J291=9,'Etapa 2 - Análisis'!$AG$4,IF(J291=13,'Etapa 2 - Análisis'!$AK$4,IF(J291=17,'Etapa 2 - Análisis'!$AO$4,IF(J291=18,'Etapa 2 - Análisis'!$AP$4,IF(J291=21,'Etapa 2 - Análisis'!$AS$4,IF(J291=22,'Etapa 2 - Análisis'!$AT$4,IF(J291=10,'Etapa 2 - Análisis'!$AH$4,IF(J291=14,'Etapa 2 - Análisis'!$AL$4,IF(J291=15,'Etapa 2 - Análisis'!$AM$4,IF(J291=19,'Etapa 2 - Análisis'!$AQ$4,IF(J291=20,'Etapa 2 - Análisis'!$AR$4,IF(J291=23,'Etapa 2 - Análisis'!$AU$4,IF(J291=24,'Etapa 2 - Análisis'!$AV$4,IF(J291=25,'Etapa 2 - Análisis'!$AW$4,IF(J291=26,'Etapa 2 - Análisis'!$Y$13,IF(J291=27,'Etapa 2 - Análisis'!$Z$13,IF(J291=28,'Etapa 2 - Análisis'!$AA$13,IF(J291=29,'Etapa 2 - Análisis'!$AB$13,IF(J291=30,'Etapa 2 - Análisis'!$AC$13,IF(J291=31,'Etapa 2 - Análisis'!$AD$13,IF(J291=32,'Etapa 2 - Análisis'!$AE$13,IF(J291=33,'Etapa 2 - Análisis'!$AF$13,IF(J291=34,'Etapa 2 - Análisis'!$AG$13,IF(J291=35,'Etapa 2 - Análisis'!$AH$13,IF(J291=36,'Etapa 2 - Análisis'!$AI$13,IF(J291=37,'Etapa 2 - Análisis'!$AJ$13,IF(J291=38,'Etapa 2 - Análisis'!$AK$13,IF(J291=39,'Etapa 2 - Análisis'!$AL$13,IF(J291=40,'Etapa 2 - Análisis'!$AM$13,IF(J291=41,'Etapa 2 - Análisis'!$Y$8,IF(J291=42,'Etapa 2 - Análisis'!$Z$8,IF(J291=43,'Etapa 2 - Análisis'!$AA$8,IF(J291=44,'Etapa 2 - Análisis'!$AB$8,IF(J291=45,'Etapa 2 - Análisis'!$AC$8,IF(J291=46,'Etapa 2 - Análisis'!$AD$8,IF(J291=47,'Etapa 2 - Análisis'!$AE$8,IF(J291=48,'Etapa 2 - Análisis'!$AF$8,IF(J291=49,'Etapa 2 - Análisis'!$AG$8,"Sin Zona")))))))))))))))))))))))))))))))))))))))))))))))))</f>
        <v>ZONA DE OPORTUNIDAD BENEFICIOSA</v>
      </c>
      <c r="L291" s="167" t="s">
        <v>369</v>
      </c>
      <c r="M291" s="65" t="s">
        <v>921</v>
      </c>
      <c r="N291" s="66" t="s">
        <v>376</v>
      </c>
      <c r="O291" s="66" t="s">
        <v>376</v>
      </c>
      <c r="P291" s="66" t="s">
        <v>376</v>
      </c>
      <c r="Q291" s="167" t="s">
        <v>218</v>
      </c>
      <c r="R291" s="35">
        <f>IF(Q291="1 - Rara vez",1,IF(Q291="2 - Improbable",2,IF(Q291="3 - Posible",3,IF(Q291="4 - Probable",4,IF(Q291="5 - Casi seguro",5,IF(Q291="1 - Baja",6,IF(Q291="2 - Media",7,IF(Q291="3 - Alta",8,IF(Q291="NO APLICA","",IF(Q291="Seleccione",0))))))))))</f>
        <v>0</v>
      </c>
      <c r="S291" s="167" t="s">
        <v>218</v>
      </c>
      <c r="T291" s="35">
        <f>IF(S291="1 -Insignificante",1,IF(S291="2 -Menor",2,IF(S291="3 -Moderado",3,IF(S291="4 -Mayor",4,IF(S291="10 -Mayor",7,IF(S291="5 -Catastrófico",5,IF(S291="5 -Moderado",6,IF(S291="20 -Catastrófico",8,IF(S291="1 - Mínimo/Leve",9,IF(S291="2 - Importante",10,IF(S291="3 - Fuerte",11,IF(S291="NO APLICA","",IF(S291="Seleccione",0)))))))))))))</f>
        <v>0</v>
      </c>
      <c r="U291" s="35" t="str">
        <f>IF(AND(R291=1,T291=1),1,IF(AND(R291=1,T291=2),2,IF(AND(R291=1,T291=3),3,IF(AND(R291=1,T291=4),4,IF(AND(R291=1,T291=5),5,IF(AND(R291=2,T291=1),6,IF(AND(R291=2,T291=2),7,IF(AND(R291=2,T291=3),8,IF(AND(R291=2,T291=4),9,IF(AND(R291=2,T291=5),10,IF(AND(R291=3,T291=1),11,IF(AND(R291=3,T291=2),12,IF(AND(R291=3,T291=3),13,IF(AND(R291=3,T291=4),14,IF(AND(R291=3,T291=5),15,IF(AND(R291=4,T291=1),16,IF(AND(R291=4,T291=2),17,IF(AND(R291=4,T291=3),18,IF(AND(R291=4,T291=4),19,IF(AND(R291=4,T291=5),20,IF(AND(R291=5,T291=1),21,IF(AND(R291=5,T291=2),22,IF(AND(R291=5,T291=3),23,IF(AND(R291=5,T291=4),24,IF(AND(R291=5,T291=5),25,IF(AND(R291=1,T291=6),26,IF(AND(R291=1,T291=7),27,IF(AND(R291=1,T291=8),28,IF(AND(R291=2,T291=6),29,IF(AND(R291=2,T291=7),30,IF(AND(R291=2,T291=8),31,IF(AND(R291=3,T291=6),32,IF(AND(R291=3,T291=7),33,IF(AND(R291=3,T291=8),34,IF(AND(R291=4,T291=6),35,IF(AND(R291=4,T291=7),36,IF(AND(R291=4,T291=8),37,IF(AND(R291=5,T291=6),38,IF(AND(R291=5,T291=7),39,IF(AND(R291=5,T291=8),40,IF(AND(R291=6,T291=9),41,IF(AND(R291=6,T291=10),42,IF(AND(R291=6,T291=11),43,IF(AND(R291=7,T291=9),44,IF(AND(R291=7,T291=10),45,IF(AND(R291=7,T291=11),46,IF(AND(R291=8,T291=9),47,IF(AND(R291=8,T291=10),48,IF(AND(R291=8,T291=11),49,IF(AND(R291="",T291=""),"","Seleccione"))))))))))))))))))))))))))))))))))))))))))))))))))</f>
        <v>Seleccione</v>
      </c>
      <c r="V291" s="173" t="str">
        <f>IF(U291=1,'Etapa 2 - Análisis'!$Y$4,IF(U291=2,'Etapa 2 - Análisis'!$Z$4,IF(U291=6,'Etapa 2 - Análisis'!$AD$4,IF(U291=7,'Etapa 2 - Análisis'!$AE$4,IF(U291=11,'Etapa 2 - Análisis'!$AI$4,IF(U291=3,'Etapa 2 - Análisis'!$AA$4,IF(U291=8,'Etapa 2 - Análisis'!$AF$4,IF(U291=12,'Etapa 2 - Análisis'!$AJ$4,IF(U291=16,'Etapa 2 - Análisis'!$AN$4,IF(U291=4,'Etapa 2 - Análisis'!$AB$4,IF(U291=5,'Etapa 2 - Análisis'!$AC$4,IF(U291=9,'Etapa 2 - Análisis'!$AF$4,IF(U291=13,'Etapa 2 - Análisis'!$AK$4,IF(U291=17,'Etapa 2 - Análisis'!$AO$4,IF(U291=18,'Etapa 2 - Análisis'!$AP$4,IF(U291=21,'Etapa 2 - Análisis'!$AS$4,IF(U291=22,'Etapa 2 - Análisis'!$AT$4,IF(U291=10,'Etapa 2 - Análisis'!$AH$4,IF(U291=14,'Etapa 2 - Análisis'!$AL$4,IF(U291=15,'Etapa 2 - Análisis'!$AM$4,IF(U291=19,'Etapa 2 - Análisis'!$AQ$4,IF(U291=20,'Etapa 2 - Análisis'!$AR$4,IF(U291=23,'Etapa 2 - Análisis'!$AU$4,IF(U291=24,'Etapa 2 - Análisis'!$AV$4,IF(U291=25,'Etapa 2 - Análisis'!$AW$4,IF(U291=26,'Etapa 2 - Análisis'!$Y$13,IF(U291=27,'Etapa 2 - Análisis'!$Z$13,IF(U291=28,'Etapa 2 - Análisis'!$AA$13,IF(U291=29,'Etapa 2 - Análisis'!$AB$13,IF(U291=30,'Etapa 2 - Análisis'!$AC$13,IF(U291=31,'Etapa 2 - Análisis'!$AD$13,IF(U291=32,'Etapa 2 - Análisis'!$AE$13,IF(U291=33,'Etapa 2 - Análisis'!$AF$13,IF(U291=34,'Etapa 2 - Análisis'!$AG$13,IF(U291=35,'Etapa 2 - Análisis'!$AH$13,IF(U291=36,'Etapa 2 - Análisis'!$AI$13,IF(U291=37,'Etapa 2 - Análisis'!$AJ$13,IF(U291=38,'Etapa 2 - Análisis'!$AK$13,IF(U291=39,'Etapa 2 - Análisis'!$AL$13,IF(U291=40,'Etapa 2 - Análisis'!$AM$13,IF(U291=41,'Etapa 2 - Análisis'!$Y$8,IF(U291=42,'Etapa 2 - Análisis'!$Z$8,IF(U291=43,'Etapa 2 - Análisis'!$AA$8,IF(U291=44,'Etapa 2 - Análisis'!$AB$8,IF(U291=45,'Etapa 2 - Análisis'!$AC$8,IF(U291=46,'Etapa 2 - Análisis'!$AD$8,IF(U291=47,'Etapa 2 - Análisis'!$AE$8,IF(U291=48,'Etapa 2 - Análisis'!$AF$8,IF(U291=49,'Etapa 2 - Análisis'!$AG$8,IF(U291="","NO APLICA","Sin Zona"))))))))))))))))))))))))))))))))))))))))))))))))))</f>
        <v>Sin Zona</v>
      </c>
      <c r="W291" s="80" t="s">
        <v>912</v>
      </c>
      <c r="X291" s="80" t="s">
        <v>430</v>
      </c>
      <c r="Y291" s="80" t="s">
        <v>481</v>
      </c>
      <c r="Z291" s="80" t="s">
        <v>922</v>
      </c>
      <c r="AA291" s="177" t="s">
        <v>923</v>
      </c>
    </row>
    <row r="292" spans="1:27" ht="39" customHeight="1" x14ac:dyDescent="0.25">
      <c r="A292" s="166"/>
      <c r="B292" s="178"/>
      <c r="C292" s="168"/>
      <c r="D292" s="80" t="s">
        <v>1247</v>
      </c>
      <c r="E292" s="180"/>
      <c r="F292" s="168"/>
      <c r="G292" s="35"/>
      <c r="H292" s="168"/>
      <c r="I292" s="35"/>
      <c r="J292" s="35"/>
      <c r="K292" s="173"/>
      <c r="L292" s="168"/>
      <c r="M292" s="65"/>
      <c r="N292" s="66" t="s">
        <v>376</v>
      </c>
      <c r="O292" s="66" t="s">
        <v>376</v>
      </c>
      <c r="P292" s="66" t="s">
        <v>376</v>
      </c>
      <c r="Q292" s="168"/>
      <c r="R292" s="35"/>
      <c r="S292" s="168"/>
      <c r="T292" s="35"/>
      <c r="U292" s="35"/>
      <c r="V292" s="173"/>
      <c r="W292" s="80"/>
      <c r="X292" s="80"/>
      <c r="Y292" s="80"/>
      <c r="Z292" s="80"/>
      <c r="AA292" s="178"/>
    </row>
    <row r="293" spans="1:27" x14ac:dyDescent="0.25">
      <c r="A293" s="166"/>
      <c r="B293" s="178"/>
      <c r="C293" s="168"/>
      <c r="D293" s="80"/>
      <c r="E293" s="180"/>
      <c r="F293" s="168"/>
      <c r="G293" s="35"/>
      <c r="H293" s="168"/>
      <c r="I293" s="35"/>
      <c r="J293" s="35"/>
      <c r="K293" s="173"/>
      <c r="L293" s="168"/>
      <c r="M293" s="65"/>
      <c r="N293" s="66" t="s">
        <v>376</v>
      </c>
      <c r="O293" s="66" t="s">
        <v>376</v>
      </c>
      <c r="P293" s="66" t="s">
        <v>376</v>
      </c>
      <c r="Q293" s="168"/>
      <c r="R293" s="35"/>
      <c r="S293" s="168"/>
      <c r="T293" s="35"/>
      <c r="U293" s="35"/>
      <c r="V293" s="173"/>
      <c r="W293" s="80"/>
      <c r="X293" s="80"/>
      <c r="Y293" s="80"/>
      <c r="Z293" s="80"/>
      <c r="AA293" s="178"/>
    </row>
    <row r="294" spans="1:27" x14ac:dyDescent="0.25">
      <c r="A294" s="166"/>
      <c r="B294" s="178"/>
      <c r="C294" s="168"/>
      <c r="D294" s="80"/>
      <c r="E294" s="180"/>
      <c r="F294" s="168"/>
      <c r="G294" s="35"/>
      <c r="H294" s="168"/>
      <c r="I294" s="35"/>
      <c r="J294" s="35"/>
      <c r="K294" s="173"/>
      <c r="L294" s="168"/>
      <c r="M294" s="65"/>
      <c r="N294" s="66" t="s">
        <v>376</v>
      </c>
      <c r="O294" s="66" t="s">
        <v>376</v>
      </c>
      <c r="P294" s="66" t="s">
        <v>376</v>
      </c>
      <c r="Q294" s="168"/>
      <c r="R294" s="35"/>
      <c r="S294" s="168"/>
      <c r="T294" s="35"/>
      <c r="U294" s="35"/>
      <c r="V294" s="173"/>
      <c r="W294" s="80"/>
      <c r="X294" s="80"/>
      <c r="Y294" s="80"/>
      <c r="Z294" s="80"/>
      <c r="AA294" s="178"/>
    </row>
    <row r="295" spans="1:27" x14ac:dyDescent="0.25">
      <c r="A295" s="166"/>
      <c r="B295" s="179"/>
      <c r="C295" s="169"/>
      <c r="D295" s="80"/>
      <c r="E295" s="180"/>
      <c r="F295" s="169"/>
      <c r="G295" s="35"/>
      <c r="H295" s="169"/>
      <c r="I295" s="35"/>
      <c r="J295" s="35"/>
      <c r="K295" s="173"/>
      <c r="L295" s="169"/>
      <c r="M295" s="65"/>
      <c r="N295" s="66" t="s">
        <v>376</v>
      </c>
      <c r="O295" s="66" t="s">
        <v>376</v>
      </c>
      <c r="P295" s="66" t="s">
        <v>376</v>
      </c>
      <c r="Q295" s="169"/>
      <c r="R295" s="35"/>
      <c r="S295" s="169"/>
      <c r="T295" s="35"/>
      <c r="U295" s="35"/>
      <c r="V295" s="173"/>
      <c r="W295" s="80"/>
      <c r="X295" s="80"/>
      <c r="Y295" s="80"/>
      <c r="Z295" s="80"/>
      <c r="AA295" s="179"/>
    </row>
    <row r="296" spans="1:27" ht="78" customHeight="1" x14ac:dyDescent="0.25">
      <c r="A296" s="166">
        <v>56</v>
      </c>
      <c r="B296" s="177" t="s">
        <v>1297</v>
      </c>
      <c r="C296" s="167" t="s">
        <v>288</v>
      </c>
      <c r="D296" s="80" t="s">
        <v>1289</v>
      </c>
      <c r="E296" s="177" t="s">
        <v>885</v>
      </c>
      <c r="F296" s="167" t="s">
        <v>359</v>
      </c>
      <c r="G296" s="35">
        <f>IF(F296="1 - Rara vez",1,IF(F296="2 - Improbable",2,IF(F296="3 - Posible",3,IF(F296="4 - Probable",4,IF(F296="5 - Casi seguro",5,IF(F296="1 - Baja",6,IF(F296="2 - Media",7,IF(F296="3 - Alta",8,IF(F296="Seleccione",0)))))))))</f>
        <v>6</v>
      </c>
      <c r="H296" s="167" t="s">
        <v>363</v>
      </c>
      <c r="I296" s="35">
        <f>IF(H296="1 -Insignificante",1,IF(H296="2 -Menor",2,IF(H296="3 -Moderado",3,IF(H296="5 -Moderado",6,IF(H296="4 -Mayor",4,IF(H296="10 -Mayor",7,IF(H296="5 -Catastrófico",5,IF(H296="20 -Catastrófico",8,IF(H296="1 - Mínimo/Leve",9,IF(H296="2 - Importante",10,IF(H296="3 - Fuerte",11,IF(H296="Seleccione",0))))))))))))</f>
        <v>10</v>
      </c>
      <c r="J296" s="35">
        <f>IF(AND(G296=1,I296=1),1,IF(AND(G296=1,I296=2),2,IF(AND(G296=1,I296=3),3,IF(AND(G296=1,I296=4),4,IF(AND(G296=1,I296=5),5,IF(AND(G296=2,I296=1),6,IF(AND(G296=2,I296=2),7,IF(AND(G296=2,I296=3),8,IF(AND(G296=2,I296=4),9,IF(AND(G296=2,I296=5),10,IF(AND(G296=3,I296=1),11,IF(AND(G296=3,I296=2),12,IF(AND(G296=3,I296=3),13,IF(AND(G296=3,I296=4),14,IF(AND(G296=3,I296=5),15,IF(AND(G296=4,I296=1),16,IF(AND(G296=4,I296=2),17,IF(AND(G296=4,I296=3),18,IF(AND(G296=4,I296=4),19,IF(AND(G296=4,I296=5),20,IF(AND(G296=5,I296=1),21,IF(AND(G296=5,I296=2),22,IF(AND(G296=5,I296=3),23,IF(AND(G296=5,I296=4),24,IF(AND(G296=5,I296=5),25,IF(AND(G296=1,I296=6),26,IF(AND(G296=1,I296=7),27,IF(AND(G296=1,I296=8),28,IF(AND(G296=2,I296=6),29,IF(AND(G296=2,I296=7),30,IF(AND(G296=2,I296=8),31,IF(AND(G296=3,I296=6),32,IF(AND(G296=3,I296=7),33,IF(AND(G296=3,I296=8),34,IF(AND(G296=4,I296=6),35,IF(AND(G296=4,I296=7),36,IF(AND(G296=4,I296=8),37,IF(AND(G296=5,I296=6),38,IF(AND(G296=5,I296=7),39,IF(AND(G296=5,I296=8),40,IF(AND(G296=6,I296=9),41,IF(AND(G296=6,I296=10),42,IF(AND(G296=6,I296=11),43,IF(AND(G296=7,I296=9),44,IF(AND(G296=7,I296=10),45,IF(AND(G296=7,I296=11),46,IF(AND(G296=8,I296=9),47,IF(AND(G296=8,I296=10),48,IF(AND(G296=8,I296=11),49,"Seleccione")))))))))))))))))))))))))))))))))))))))))))))))))</f>
        <v>42</v>
      </c>
      <c r="K296" s="173" t="str">
        <f>IF(J296=1,'Etapa 2 - Análisis'!$Y$4,IF(J296=2,'Etapa 2 - Análisis'!$Z$4,IF(J296=6,'Etapa 2 - Análisis'!$AD$4,IF(J296=7,'Etapa 2 - Análisis'!$AE$4,IF(J296=11,'Etapa 2 - Análisis'!$AI$4,IF(J296=3,'Etapa 2 - Análisis'!$AA$4,IF(J296=8,'Etapa 2 - Análisis'!$AF$4,IF(J296=12,'Etapa 2 - Análisis'!$AJ$4,IF(J296=16,'Etapa 2 - Análisis'!$AN$4,IF(J296=4,'Etapa 2 - Análisis'!$AB$4,IF(J296=5,'Etapa 2 - Análisis'!$AC$4,IF(J296=9,'Etapa 2 - Análisis'!$AG$4,IF(J296=13,'Etapa 2 - Análisis'!$AK$4,IF(J296=17,'Etapa 2 - Análisis'!$AO$4,IF(J296=18,'Etapa 2 - Análisis'!$AP$4,IF(J296=21,'Etapa 2 - Análisis'!$AS$4,IF(J296=22,'Etapa 2 - Análisis'!$AT$4,IF(J296=10,'Etapa 2 - Análisis'!$AH$4,IF(J296=14,'Etapa 2 - Análisis'!$AL$4,IF(J296=15,'Etapa 2 - Análisis'!$AM$4,IF(J296=19,'Etapa 2 - Análisis'!$AQ$4,IF(J296=20,'Etapa 2 - Análisis'!$AR$4,IF(J296=23,'Etapa 2 - Análisis'!$AU$4,IF(J296=24,'Etapa 2 - Análisis'!$AV$4,IF(J296=25,'Etapa 2 - Análisis'!$AW$4,IF(J296=26,'Etapa 2 - Análisis'!$Y$13,IF(J296=27,'Etapa 2 - Análisis'!$Z$13,IF(J296=28,'Etapa 2 - Análisis'!$AA$13,IF(J296=29,'Etapa 2 - Análisis'!$AB$13,IF(J296=30,'Etapa 2 - Análisis'!$AC$13,IF(J296=31,'Etapa 2 - Análisis'!$AD$13,IF(J296=32,'Etapa 2 - Análisis'!$AE$13,IF(J296=33,'Etapa 2 - Análisis'!$AF$13,IF(J296=34,'Etapa 2 - Análisis'!$AG$13,IF(J296=35,'Etapa 2 - Análisis'!$AH$13,IF(J296=36,'Etapa 2 - Análisis'!$AI$13,IF(J296=37,'Etapa 2 - Análisis'!$AJ$13,IF(J296=38,'Etapa 2 - Análisis'!$AK$13,IF(J296=39,'Etapa 2 - Análisis'!$AL$13,IF(J296=40,'Etapa 2 - Análisis'!$AM$13,IF(J296=41,'Etapa 2 - Análisis'!$Y$8,IF(J296=42,'Etapa 2 - Análisis'!$Z$8,IF(J296=43,'Etapa 2 - Análisis'!$AA$8,IF(J296=44,'Etapa 2 - Análisis'!$AB$8,IF(J296=45,'Etapa 2 - Análisis'!$AC$8,IF(J296=46,'Etapa 2 - Análisis'!$AD$8,IF(J296=47,'Etapa 2 - Análisis'!$AE$8,IF(J296=48,'Etapa 2 - Análisis'!$AF$8,IF(J296=49,'Etapa 2 - Análisis'!$AG$8,"Sin Zona")))))))))))))))))))))))))))))))))))))))))))))))))</f>
        <v>ZONA DE OPORTUNIDAD MODERADA</v>
      </c>
      <c r="L296" s="167" t="s">
        <v>368</v>
      </c>
      <c r="M296" s="80" t="s">
        <v>1298</v>
      </c>
      <c r="N296" s="66" t="s">
        <v>376</v>
      </c>
      <c r="O296" s="66" t="s">
        <v>376</v>
      </c>
      <c r="P296" s="66" t="s">
        <v>376</v>
      </c>
      <c r="Q296" s="167" t="s">
        <v>376</v>
      </c>
      <c r="R296" s="35" t="str">
        <f>IF(Q296="1 - Rara vez",1,IF(Q296="2 - Improbable",2,IF(Q296="3 - Posible",3,IF(Q296="4 - Probable",4,IF(Q296="5 - Casi seguro",5,IF(Q296="1 - Baja",6,IF(Q296="2 - Media",7,IF(Q296="3 - Alta",8,IF(Q296="NO APLICA","",IF(Q296="Seleccione",0))))))))))</f>
        <v/>
      </c>
      <c r="S296" s="167" t="s">
        <v>376</v>
      </c>
      <c r="T296" s="35" t="str">
        <f>IF(S296="1 -Insignificante",1,IF(S296="2 -Menor",2,IF(S296="3 -Moderado",3,IF(S296="4 -Mayor",4,IF(S296="10 -Mayor",7,IF(S296="5 -Catastrófico",5,IF(S296="5 -Moderado",6,IF(S296="20 -Catastrófico",8,IF(S296="1 - Mínimo/Leve",9,IF(S296="2 - Importante",10,IF(S296="3 - Fuerte",11,IF(S296="NO APLICA","",IF(S296="Seleccione",0)))))))))))))</f>
        <v/>
      </c>
      <c r="U296" s="35" t="str">
        <f>IF(AND(R296=1,T296=1),1,IF(AND(R296=1,T296=2),2,IF(AND(R296=1,T296=3),3,IF(AND(R296=1,T296=4),4,IF(AND(R296=1,T296=5),5,IF(AND(R296=2,T296=1),6,IF(AND(R296=2,T296=2),7,IF(AND(R296=2,T296=3),8,IF(AND(R296=2,T296=4),9,IF(AND(R296=2,T296=5),10,IF(AND(R296=3,T296=1),11,IF(AND(R296=3,T296=2),12,IF(AND(R296=3,T296=3),13,IF(AND(R296=3,T296=4),14,IF(AND(R296=3,T296=5),15,IF(AND(R296=4,T296=1),16,IF(AND(R296=4,T296=2),17,IF(AND(R296=4,T296=3),18,IF(AND(R296=4,T296=4),19,IF(AND(R296=4,T296=5),20,IF(AND(R296=5,T296=1),21,IF(AND(R296=5,T296=2),22,IF(AND(R296=5,T296=3),23,IF(AND(R296=5,T296=4),24,IF(AND(R296=5,T296=5),25,IF(AND(R296=1,T296=6),26,IF(AND(R296=1,T296=7),27,IF(AND(R296=1,T296=8),28,IF(AND(R296=2,T296=6),29,IF(AND(R296=2,T296=7),30,IF(AND(R296=2,T296=8),31,IF(AND(R296=3,T296=6),32,IF(AND(R296=3,T296=7),33,IF(AND(R296=3,T296=8),34,IF(AND(R296=4,T296=6),35,IF(AND(R296=4,T296=7),36,IF(AND(R296=4,T296=8),37,IF(AND(R296=5,T296=6),38,IF(AND(R296=5,T296=7),39,IF(AND(R296=5,T296=8),40,IF(AND(R296=6,T296=9),41,IF(AND(R296=6,T296=10),42,IF(AND(R296=6,T296=11),43,IF(AND(R296=7,T296=9),44,IF(AND(R296=7,T296=10),45,IF(AND(R296=7,T296=11),46,IF(AND(R296=8,T296=9),47,IF(AND(R296=8,T296=10),48,IF(AND(R296=8,T296=11),49,IF(AND(R296="",T296=""),"","Seleccione"))))))))))))))))))))))))))))))))))))))))))))))))))</f>
        <v/>
      </c>
      <c r="V296" s="173" t="str">
        <f>IF(U296=1,'Etapa 2 - Análisis'!$Y$4,IF(U296=2,'Etapa 2 - Análisis'!$Z$4,IF(U296=6,'Etapa 2 - Análisis'!$AD$4,IF(U296=7,'Etapa 2 - Análisis'!$AE$4,IF(U296=11,'Etapa 2 - Análisis'!$AI$4,IF(U296=3,'Etapa 2 - Análisis'!$AA$4,IF(U296=8,'Etapa 2 - Análisis'!$AF$4,IF(U296=12,'Etapa 2 - Análisis'!$AJ$4,IF(U296=16,'Etapa 2 - Análisis'!$AN$4,IF(U296=4,'Etapa 2 - Análisis'!$AB$4,IF(U296=5,'Etapa 2 - Análisis'!$AC$4,IF(U296=9,'Etapa 2 - Análisis'!$AF$4,IF(U296=13,'Etapa 2 - Análisis'!$AK$4,IF(U296=17,'Etapa 2 - Análisis'!$AO$4,IF(U296=18,'Etapa 2 - Análisis'!$AP$4,IF(U296=21,'Etapa 2 - Análisis'!$AS$4,IF(U296=22,'Etapa 2 - Análisis'!$AT$4,IF(U296=10,'Etapa 2 - Análisis'!$AH$4,IF(U296=14,'Etapa 2 - Análisis'!$AL$4,IF(U296=15,'Etapa 2 - Análisis'!$AM$4,IF(U296=19,'Etapa 2 - Análisis'!$AQ$4,IF(U296=20,'Etapa 2 - Análisis'!$AR$4,IF(U296=23,'Etapa 2 - Análisis'!$AU$4,IF(U296=24,'Etapa 2 - Análisis'!$AV$4,IF(U296=25,'Etapa 2 - Análisis'!$AW$4,IF(U296=26,'Etapa 2 - Análisis'!$Y$13,IF(U296=27,'Etapa 2 - Análisis'!$Z$13,IF(U296=28,'Etapa 2 - Análisis'!$AA$13,IF(U296=29,'Etapa 2 - Análisis'!$AB$13,IF(U296=30,'Etapa 2 - Análisis'!$AC$13,IF(U296=31,'Etapa 2 - Análisis'!$AD$13,IF(U296=32,'Etapa 2 - Análisis'!$AE$13,IF(U296=33,'Etapa 2 - Análisis'!$AF$13,IF(U296=34,'Etapa 2 - Análisis'!$AG$13,IF(U296=35,'Etapa 2 - Análisis'!$AH$13,IF(U296=36,'Etapa 2 - Análisis'!$AI$13,IF(U296=37,'Etapa 2 - Análisis'!$AJ$13,IF(U296=38,'Etapa 2 - Análisis'!$AK$13,IF(U296=39,'Etapa 2 - Análisis'!$AL$13,IF(U296=40,'Etapa 2 - Análisis'!$AM$13,IF(U296=41,'Etapa 2 - Análisis'!$Y$8,IF(U296=42,'Etapa 2 - Análisis'!$Z$8,IF(U296=43,'Etapa 2 - Análisis'!$AA$8,IF(U296=44,'Etapa 2 - Análisis'!$AB$8,IF(U296=45,'Etapa 2 - Análisis'!$AC$8,IF(U296=46,'Etapa 2 - Análisis'!$AD$8,IF(U296=47,'Etapa 2 - Análisis'!$AE$8,IF(U296=48,'Etapa 2 - Análisis'!$AF$8,IF(U296=49,'Etapa 2 - Análisis'!$AG$8,IF(U296="","NO APLICA","Sin Zona"))))))))))))))))))))))))))))))))))))))))))))))))))</f>
        <v>NO APLICA</v>
      </c>
      <c r="W296" s="109" t="s">
        <v>1293</v>
      </c>
      <c r="X296" s="109" t="s">
        <v>1294</v>
      </c>
      <c r="Y296" s="109" t="s">
        <v>564</v>
      </c>
      <c r="Z296" s="109" t="s">
        <v>1295</v>
      </c>
      <c r="AA296" s="180" t="s">
        <v>1299</v>
      </c>
    </row>
    <row r="297" spans="1:27" ht="25.5" x14ac:dyDescent="0.25">
      <c r="A297" s="166"/>
      <c r="B297" s="178"/>
      <c r="C297" s="168"/>
      <c r="D297" s="80" t="s">
        <v>1290</v>
      </c>
      <c r="E297" s="178"/>
      <c r="F297" s="168"/>
      <c r="G297" s="35"/>
      <c r="H297" s="168"/>
      <c r="I297" s="35"/>
      <c r="J297" s="35"/>
      <c r="K297" s="173"/>
      <c r="L297" s="168"/>
      <c r="M297" s="65"/>
      <c r="N297" s="66" t="s">
        <v>376</v>
      </c>
      <c r="O297" s="66" t="s">
        <v>376</v>
      </c>
      <c r="P297" s="66" t="s">
        <v>376</v>
      </c>
      <c r="Q297" s="168"/>
      <c r="R297" s="35"/>
      <c r="S297" s="168"/>
      <c r="T297" s="35"/>
      <c r="U297" s="35"/>
      <c r="V297" s="173"/>
      <c r="W297" s="109"/>
      <c r="X297" s="109"/>
      <c r="Y297" s="109"/>
      <c r="Z297" s="109"/>
      <c r="AA297" s="180"/>
    </row>
    <row r="298" spans="1:27" ht="38.25" x14ac:dyDescent="0.25">
      <c r="A298" s="166"/>
      <c r="B298" s="178"/>
      <c r="C298" s="168"/>
      <c r="D298" s="80" t="s">
        <v>1291</v>
      </c>
      <c r="E298" s="178"/>
      <c r="F298" s="168"/>
      <c r="G298" s="35"/>
      <c r="H298" s="168"/>
      <c r="I298" s="35"/>
      <c r="J298" s="35"/>
      <c r="K298" s="173"/>
      <c r="L298" s="168"/>
      <c r="M298" s="65"/>
      <c r="N298" s="66" t="s">
        <v>376</v>
      </c>
      <c r="O298" s="66" t="s">
        <v>376</v>
      </c>
      <c r="P298" s="66" t="s">
        <v>376</v>
      </c>
      <c r="Q298" s="168"/>
      <c r="R298" s="35"/>
      <c r="S298" s="168"/>
      <c r="T298" s="35"/>
      <c r="U298" s="35"/>
      <c r="V298" s="173"/>
      <c r="W298" s="109"/>
      <c r="X298" s="109"/>
      <c r="Y298" s="109"/>
      <c r="Z298" s="109"/>
      <c r="AA298" s="180"/>
    </row>
    <row r="299" spans="1:27" x14ac:dyDescent="0.25">
      <c r="A299" s="166"/>
      <c r="B299" s="178"/>
      <c r="C299" s="168"/>
      <c r="D299" s="65"/>
      <c r="E299" s="178"/>
      <c r="F299" s="168"/>
      <c r="G299" s="35"/>
      <c r="H299" s="168"/>
      <c r="I299" s="35"/>
      <c r="J299" s="35"/>
      <c r="K299" s="173"/>
      <c r="L299" s="168"/>
      <c r="M299" s="65"/>
      <c r="N299" s="66" t="s">
        <v>376</v>
      </c>
      <c r="O299" s="66" t="s">
        <v>376</v>
      </c>
      <c r="P299" s="66" t="s">
        <v>376</v>
      </c>
      <c r="Q299" s="168"/>
      <c r="R299" s="35"/>
      <c r="S299" s="168"/>
      <c r="T299" s="35"/>
      <c r="U299" s="35"/>
      <c r="V299" s="173"/>
      <c r="W299" s="80"/>
      <c r="X299" s="80"/>
      <c r="Y299" s="80"/>
      <c r="Z299" s="80"/>
      <c r="AA299" s="180"/>
    </row>
    <row r="300" spans="1:27" x14ac:dyDescent="0.25">
      <c r="A300" s="166"/>
      <c r="B300" s="179"/>
      <c r="C300" s="169"/>
      <c r="D300" s="65"/>
      <c r="E300" s="179"/>
      <c r="F300" s="169"/>
      <c r="G300" s="35"/>
      <c r="H300" s="169"/>
      <c r="I300" s="35"/>
      <c r="J300" s="35"/>
      <c r="K300" s="173"/>
      <c r="L300" s="169"/>
      <c r="M300" s="65"/>
      <c r="N300" s="66" t="s">
        <v>376</v>
      </c>
      <c r="O300" s="66" t="s">
        <v>376</v>
      </c>
      <c r="P300" s="66" t="s">
        <v>376</v>
      </c>
      <c r="Q300" s="169"/>
      <c r="R300" s="35"/>
      <c r="S300" s="169"/>
      <c r="T300" s="35"/>
      <c r="U300" s="35"/>
      <c r="V300" s="173"/>
      <c r="W300" s="80"/>
      <c r="X300" s="80"/>
      <c r="Y300" s="80"/>
      <c r="Z300" s="80"/>
      <c r="AA300" s="180"/>
    </row>
    <row r="301" spans="1:27" ht="60" customHeight="1" x14ac:dyDescent="0.25">
      <c r="A301" s="166">
        <v>57</v>
      </c>
      <c r="B301" s="177" t="s">
        <v>1063</v>
      </c>
      <c r="C301" s="167" t="s">
        <v>288</v>
      </c>
      <c r="D301" s="65" t="s">
        <v>924</v>
      </c>
      <c r="E301" s="180" t="s">
        <v>927</v>
      </c>
      <c r="F301" s="167" t="s">
        <v>360</v>
      </c>
      <c r="G301" s="35">
        <f>IF(F301="1 - Rara vez",1,IF(F301="2 - Improbable",2,IF(F301="3 - Posible",3,IF(F301="4 - Probable",4,IF(F301="5 - Casi seguro",5,IF(F301="1 - Baja",6,IF(F301="2 - Media",7,IF(F301="3 - Alta",8,IF(F301="Seleccione",0)))))))))</f>
        <v>7</v>
      </c>
      <c r="H301" s="167" t="s">
        <v>363</v>
      </c>
      <c r="I301" s="35">
        <f>IF(H301="1 -Insignificante",1,IF(H301="2 -Menor",2,IF(H301="3 -Moderado",3,IF(H301="5 -Moderado",6,IF(H301="4 -Mayor",4,IF(H301="10 -Mayor",7,IF(H301="5 -Catastrófico",5,IF(H301="20 -Catastrófico",8,IF(H301="1 - Mínimo/Leve",9,IF(H301="2 - Importante",10,IF(H301="3 - Fuerte",11,IF(H301="Seleccione",0))))))))))))</f>
        <v>10</v>
      </c>
      <c r="J301" s="35">
        <f>IF(AND(G301=1,I301=1),1,IF(AND(G301=1,I301=2),2,IF(AND(G301=1,I301=3),3,IF(AND(G301=1,I301=4),4,IF(AND(G301=1,I301=5),5,IF(AND(G301=2,I301=1),6,IF(AND(G301=2,I301=2),7,IF(AND(G301=2,I301=3),8,IF(AND(G301=2,I301=4),9,IF(AND(G301=2,I301=5),10,IF(AND(G301=3,I301=1),11,IF(AND(G301=3,I301=2),12,IF(AND(G301=3,I301=3),13,IF(AND(G301=3,I301=4),14,IF(AND(G301=3,I301=5),15,IF(AND(G301=4,I301=1),16,IF(AND(G301=4,I301=2),17,IF(AND(G301=4,I301=3),18,IF(AND(G301=4,I301=4),19,IF(AND(G301=4,I301=5),20,IF(AND(G301=5,I301=1),21,IF(AND(G301=5,I301=2),22,IF(AND(G301=5,I301=3),23,IF(AND(G301=5,I301=4),24,IF(AND(G301=5,I301=5),25,IF(AND(G301=1,I301=6),26,IF(AND(G301=1,I301=7),27,IF(AND(G301=1,I301=8),28,IF(AND(G301=2,I301=6),29,IF(AND(G301=2,I301=7),30,IF(AND(G301=2,I301=8),31,IF(AND(G301=3,I301=6),32,IF(AND(G301=3,I301=7),33,IF(AND(G301=3,I301=8),34,IF(AND(G301=4,I301=6),35,IF(AND(G301=4,I301=7),36,IF(AND(G301=4,I301=8),37,IF(AND(G301=5,I301=6),38,IF(AND(G301=5,I301=7),39,IF(AND(G301=5,I301=8),40,IF(AND(G301=6,I301=9),41,IF(AND(G301=6,I301=10),42,IF(AND(G301=6,I301=11),43,IF(AND(G301=7,I301=9),44,IF(AND(G301=7,I301=10),45,IF(AND(G301=7,I301=11),46,IF(AND(G301=8,I301=9),47,IF(AND(G301=8,I301=10),48,IF(AND(G301=8,I301=11),49,"Seleccione")))))))))))))))))))))))))))))))))))))))))))))))))</f>
        <v>45</v>
      </c>
      <c r="K301" s="173" t="str">
        <f>IF(J301=1,'Etapa 2 - Análisis'!$Y$4,IF(J301=2,'Etapa 2 - Análisis'!$Z$4,IF(J301=6,'Etapa 2 - Análisis'!$AD$4,IF(J301=7,'Etapa 2 - Análisis'!$AE$4,IF(J301=11,'Etapa 2 - Análisis'!$AI$4,IF(J301=3,'Etapa 2 - Análisis'!$AA$4,IF(J301=8,'Etapa 2 - Análisis'!$AF$4,IF(J301=12,'Etapa 2 - Análisis'!$AJ$4,IF(J301=16,'Etapa 2 - Análisis'!$AN$4,IF(J301=4,'Etapa 2 - Análisis'!$AB$4,IF(J301=5,'Etapa 2 - Análisis'!$AC$4,IF(J301=9,'Etapa 2 - Análisis'!$AG$4,IF(J301=13,'Etapa 2 - Análisis'!$AK$4,IF(J301=17,'Etapa 2 - Análisis'!$AO$4,IF(J301=18,'Etapa 2 - Análisis'!$AP$4,IF(J301=21,'Etapa 2 - Análisis'!$AS$4,IF(J301=22,'Etapa 2 - Análisis'!$AT$4,IF(J301=10,'Etapa 2 - Análisis'!$AH$4,IF(J301=14,'Etapa 2 - Análisis'!$AL$4,IF(J301=15,'Etapa 2 - Análisis'!$AM$4,IF(J301=19,'Etapa 2 - Análisis'!$AQ$4,IF(J301=20,'Etapa 2 - Análisis'!$AR$4,IF(J301=23,'Etapa 2 - Análisis'!$AU$4,IF(J301=24,'Etapa 2 - Análisis'!$AV$4,IF(J301=25,'Etapa 2 - Análisis'!$AW$4,IF(J301=26,'Etapa 2 - Análisis'!$Y$13,IF(J301=27,'Etapa 2 - Análisis'!$Z$13,IF(J301=28,'Etapa 2 - Análisis'!$AA$13,IF(J301=29,'Etapa 2 - Análisis'!$AB$13,IF(J301=30,'Etapa 2 - Análisis'!$AC$13,IF(J301=31,'Etapa 2 - Análisis'!$AD$13,IF(J301=32,'Etapa 2 - Análisis'!$AE$13,IF(J301=33,'Etapa 2 - Análisis'!$AF$13,IF(J301=34,'Etapa 2 - Análisis'!$AG$13,IF(J301=35,'Etapa 2 - Análisis'!$AH$13,IF(J301=36,'Etapa 2 - Análisis'!$AI$13,IF(J301=37,'Etapa 2 - Análisis'!$AJ$13,IF(J301=38,'Etapa 2 - Análisis'!$AK$13,IF(J301=39,'Etapa 2 - Análisis'!$AL$13,IF(J301=40,'Etapa 2 - Análisis'!$AM$13,IF(J301=41,'Etapa 2 - Análisis'!$Y$8,IF(J301=42,'Etapa 2 - Análisis'!$Z$8,IF(J301=43,'Etapa 2 - Análisis'!$AA$8,IF(J301=44,'Etapa 2 - Análisis'!$AB$8,IF(J301=45,'Etapa 2 - Análisis'!$AC$8,IF(J301=46,'Etapa 2 - Análisis'!$AD$8,IF(J301=47,'Etapa 2 - Análisis'!$AE$8,IF(J301=48,'Etapa 2 - Análisis'!$AF$8,IF(J301=49,'Etapa 2 - Análisis'!$AG$8,"Sin Zona")))))))))))))))))))))))))))))))))))))))))))))))))</f>
        <v>ZONA DE OPORTUNIDAD MODERADA</v>
      </c>
      <c r="L301" s="167" t="s">
        <v>318</v>
      </c>
      <c r="M301" s="65" t="s">
        <v>928</v>
      </c>
      <c r="N301" s="66" t="s">
        <v>376</v>
      </c>
      <c r="O301" s="66" t="s">
        <v>376</v>
      </c>
      <c r="P301" s="66" t="s">
        <v>376</v>
      </c>
      <c r="Q301" s="167" t="s">
        <v>218</v>
      </c>
      <c r="R301" s="35">
        <f>IF(Q301="1 - Rara vez",1,IF(Q301="2 - Improbable",2,IF(Q301="3 - Posible",3,IF(Q301="4 - Probable",4,IF(Q301="5 - Casi seguro",5,IF(Q301="1 - Baja",6,IF(Q301="2 - Media",7,IF(Q301="3 - Alta",8,IF(Q301="NO APLICA","",IF(Q301="Seleccione",0))))))))))</f>
        <v>0</v>
      </c>
      <c r="S301" s="167" t="s">
        <v>218</v>
      </c>
      <c r="T301" s="35">
        <f>IF(S301="1 -Insignificante",1,IF(S301="2 -Menor",2,IF(S301="3 -Moderado",3,IF(S301="4 -Mayor",4,IF(S301="10 -Mayor",7,IF(S301="5 -Catastrófico",5,IF(S301="5 -Moderado",6,IF(S301="20 -Catastrófico",8,IF(S301="1 - Mínimo/Leve",9,IF(S301="2 - Importante",10,IF(S301="3 - Fuerte",11,IF(S301="NO APLICA","",IF(S301="Seleccione",0)))))))))))))</f>
        <v>0</v>
      </c>
      <c r="U301" s="35" t="str">
        <f>IF(AND(R301=1,T301=1),1,IF(AND(R301=1,T301=2),2,IF(AND(R301=1,T301=3),3,IF(AND(R301=1,T301=4),4,IF(AND(R301=1,T301=5),5,IF(AND(R301=2,T301=1),6,IF(AND(R301=2,T301=2),7,IF(AND(R301=2,T301=3),8,IF(AND(R301=2,T301=4),9,IF(AND(R301=2,T301=5),10,IF(AND(R301=3,T301=1),11,IF(AND(R301=3,T301=2),12,IF(AND(R301=3,T301=3),13,IF(AND(R301=3,T301=4),14,IF(AND(R301=3,T301=5),15,IF(AND(R301=4,T301=1),16,IF(AND(R301=4,T301=2),17,IF(AND(R301=4,T301=3),18,IF(AND(R301=4,T301=4),19,IF(AND(R301=4,T301=5),20,IF(AND(R301=5,T301=1),21,IF(AND(R301=5,T301=2),22,IF(AND(R301=5,T301=3),23,IF(AND(R301=5,T301=4),24,IF(AND(R301=5,T301=5),25,IF(AND(R301=1,T301=6),26,IF(AND(R301=1,T301=7),27,IF(AND(R301=1,T301=8),28,IF(AND(R301=2,T301=6),29,IF(AND(R301=2,T301=7),30,IF(AND(R301=2,T301=8),31,IF(AND(R301=3,T301=6),32,IF(AND(R301=3,T301=7),33,IF(AND(R301=3,T301=8),34,IF(AND(R301=4,T301=6),35,IF(AND(R301=4,T301=7),36,IF(AND(R301=4,T301=8),37,IF(AND(R301=5,T301=6),38,IF(AND(R301=5,T301=7),39,IF(AND(R301=5,T301=8),40,IF(AND(R301=6,T301=9),41,IF(AND(R301=6,T301=10),42,IF(AND(R301=6,T301=11),43,IF(AND(R301=7,T301=9),44,IF(AND(R301=7,T301=10),45,IF(AND(R301=7,T301=11),46,IF(AND(R301=8,T301=9),47,IF(AND(R301=8,T301=10),48,IF(AND(R301=8,T301=11),49,IF(AND(R301="",T301=""),"","Seleccione"))))))))))))))))))))))))))))))))))))))))))))))))))</f>
        <v>Seleccione</v>
      </c>
      <c r="V301" s="173" t="str">
        <f>IF(U301=1,'Etapa 2 - Análisis'!$Y$4,IF(U301=2,'Etapa 2 - Análisis'!$Z$4,IF(U301=6,'Etapa 2 - Análisis'!$AD$4,IF(U301=7,'Etapa 2 - Análisis'!$AE$4,IF(U301=11,'Etapa 2 - Análisis'!$AI$4,IF(U301=3,'Etapa 2 - Análisis'!$AA$4,IF(U301=8,'Etapa 2 - Análisis'!$AF$4,IF(U301=12,'Etapa 2 - Análisis'!$AJ$4,IF(U301=16,'Etapa 2 - Análisis'!$AN$4,IF(U301=4,'Etapa 2 - Análisis'!$AB$4,IF(U301=5,'Etapa 2 - Análisis'!$AC$4,IF(U301=9,'Etapa 2 - Análisis'!$AF$4,IF(U301=13,'Etapa 2 - Análisis'!$AK$4,IF(U301=17,'Etapa 2 - Análisis'!$AO$4,IF(U301=18,'Etapa 2 - Análisis'!$AP$4,IF(U301=21,'Etapa 2 - Análisis'!$AS$4,IF(U301=22,'Etapa 2 - Análisis'!$AT$4,IF(U301=10,'Etapa 2 - Análisis'!$AH$4,IF(U301=14,'Etapa 2 - Análisis'!$AL$4,IF(U301=15,'Etapa 2 - Análisis'!$AM$4,IF(U301=19,'Etapa 2 - Análisis'!$AQ$4,IF(U301=20,'Etapa 2 - Análisis'!$AR$4,IF(U301=23,'Etapa 2 - Análisis'!$AU$4,IF(U301=24,'Etapa 2 - Análisis'!$AV$4,IF(U301=25,'Etapa 2 - Análisis'!$AW$4,IF(U301=26,'Etapa 2 - Análisis'!$Y$13,IF(U301=27,'Etapa 2 - Análisis'!$Z$13,IF(U301=28,'Etapa 2 - Análisis'!$AA$13,IF(U301=29,'Etapa 2 - Análisis'!$AB$13,IF(U301=30,'Etapa 2 - Análisis'!$AC$13,IF(U301=31,'Etapa 2 - Análisis'!$AD$13,IF(U301=32,'Etapa 2 - Análisis'!$AE$13,IF(U301=33,'Etapa 2 - Análisis'!$AF$13,IF(U301=34,'Etapa 2 - Análisis'!$AG$13,IF(U301=35,'Etapa 2 - Análisis'!$AH$13,IF(U301=36,'Etapa 2 - Análisis'!$AI$13,IF(U301=37,'Etapa 2 - Análisis'!$AJ$13,IF(U301=38,'Etapa 2 - Análisis'!$AK$13,IF(U301=39,'Etapa 2 - Análisis'!$AL$13,IF(U301=40,'Etapa 2 - Análisis'!$AM$13,IF(U301=41,'Etapa 2 - Análisis'!$Y$8,IF(U301=42,'Etapa 2 - Análisis'!$Z$8,IF(U301=43,'Etapa 2 - Análisis'!$AA$8,IF(U301=44,'Etapa 2 - Análisis'!$AB$8,IF(U301=45,'Etapa 2 - Análisis'!$AC$8,IF(U301=46,'Etapa 2 - Análisis'!$AD$8,IF(U301=47,'Etapa 2 - Análisis'!$AE$8,IF(U301=48,'Etapa 2 - Análisis'!$AF$8,IF(U301=49,'Etapa 2 - Análisis'!$AG$8,IF(U301="","NO APLICA","Sin Zona"))))))))))))))))))))))))))))))))))))))))))))))))))</f>
        <v>Sin Zona</v>
      </c>
      <c r="W301" s="80" t="s">
        <v>931</v>
      </c>
      <c r="X301" s="138" t="s">
        <v>932</v>
      </c>
      <c r="Y301" s="138" t="s">
        <v>933</v>
      </c>
      <c r="Z301" s="80" t="s">
        <v>934</v>
      </c>
      <c r="AA301" s="177" t="s">
        <v>939</v>
      </c>
    </row>
    <row r="302" spans="1:27" ht="147.75" customHeight="1" x14ac:dyDescent="0.25">
      <c r="A302" s="166"/>
      <c r="B302" s="178"/>
      <c r="C302" s="168"/>
      <c r="D302" s="65" t="s">
        <v>925</v>
      </c>
      <c r="E302" s="180"/>
      <c r="F302" s="168"/>
      <c r="G302" s="35"/>
      <c r="H302" s="168"/>
      <c r="I302" s="35"/>
      <c r="J302" s="35"/>
      <c r="K302" s="173"/>
      <c r="L302" s="168"/>
      <c r="M302" s="65" t="s">
        <v>929</v>
      </c>
      <c r="N302" s="66" t="s">
        <v>376</v>
      </c>
      <c r="O302" s="66" t="s">
        <v>376</v>
      </c>
      <c r="P302" s="66" t="s">
        <v>376</v>
      </c>
      <c r="Q302" s="168"/>
      <c r="R302" s="35"/>
      <c r="S302" s="168"/>
      <c r="T302" s="35"/>
      <c r="U302" s="35"/>
      <c r="V302" s="173"/>
      <c r="W302" s="65" t="s">
        <v>935</v>
      </c>
      <c r="X302" s="138" t="s">
        <v>932</v>
      </c>
      <c r="Y302" s="138" t="s">
        <v>933</v>
      </c>
      <c r="Z302" s="80" t="s">
        <v>936</v>
      </c>
      <c r="AA302" s="178"/>
    </row>
    <row r="303" spans="1:27" ht="93.75" customHeight="1" x14ac:dyDescent="0.25">
      <c r="A303" s="166"/>
      <c r="B303" s="178"/>
      <c r="C303" s="168"/>
      <c r="D303" s="80" t="s">
        <v>926</v>
      </c>
      <c r="E303" s="180"/>
      <c r="F303" s="168"/>
      <c r="G303" s="35"/>
      <c r="H303" s="168"/>
      <c r="I303" s="35"/>
      <c r="J303" s="35"/>
      <c r="K303" s="173"/>
      <c r="L303" s="168"/>
      <c r="M303" s="65" t="s">
        <v>930</v>
      </c>
      <c r="N303" s="66" t="s">
        <v>376</v>
      </c>
      <c r="O303" s="66" t="s">
        <v>376</v>
      </c>
      <c r="P303" s="66" t="s">
        <v>376</v>
      </c>
      <c r="Q303" s="168"/>
      <c r="R303" s="35"/>
      <c r="S303" s="168"/>
      <c r="T303" s="35"/>
      <c r="U303" s="35"/>
      <c r="V303" s="173"/>
      <c r="W303" s="80" t="s">
        <v>937</v>
      </c>
      <c r="X303" s="138" t="s">
        <v>932</v>
      </c>
      <c r="Y303" s="138" t="s">
        <v>933</v>
      </c>
      <c r="Z303" s="80" t="s">
        <v>938</v>
      </c>
      <c r="AA303" s="178"/>
    </row>
    <row r="304" spans="1:27" x14ac:dyDescent="0.25">
      <c r="A304" s="166"/>
      <c r="B304" s="178"/>
      <c r="C304" s="168"/>
      <c r="D304" s="80"/>
      <c r="E304" s="180"/>
      <c r="F304" s="168"/>
      <c r="G304" s="35"/>
      <c r="H304" s="168"/>
      <c r="I304" s="35"/>
      <c r="J304" s="35"/>
      <c r="K304" s="173"/>
      <c r="L304" s="168"/>
      <c r="M304" s="65"/>
      <c r="N304" s="66" t="s">
        <v>376</v>
      </c>
      <c r="O304" s="66" t="s">
        <v>376</v>
      </c>
      <c r="P304" s="66" t="s">
        <v>376</v>
      </c>
      <c r="Q304" s="168"/>
      <c r="R304" s="35"/>
      <c r="S304" s="168"/>
      <c r="T304" s="35"/>
      <c r="U304" s="35"/>
      <c r="V304" s="173"/>
      <c r="W304" s="80"/>
      <c r="X304" s="80"/>
      <c r="Y304" s="80"/>
      <c r="Z304" s="80"/>
      <c r="AA304" s="178"/>
    </row>
    <row r="305" spans="1:27" x14ac:dyDescent="0.25">
      <c r="A305" s="166"/>
      <c r="B305" s="179"/>
      <c r="C305" s="169"/>
      <c r="D305" s="80"/>
      <c r="E305" s="180"/>
      <c r="F305" s="169"/>
      <c r="G305" s="35"/>
      <c r="H305" s="169"/>
      <c r="I305" s="35"/>
      <c r="J305" s="35"/>
      <c r="K305" s="173"/>
      <c r="L305" s="169"/>
      <c r="M305" s="65"/>
      <c r="N305" s="66" t="s">
        <v>376</v>
      </c>
      <c r="O305" s="66" t="s">
        <v>376</v>
      </c>
      <c r="P305" s="66" t="s">
        <v>376</v>
      </c>
      <c r="Q305" s="169"/>
      <c r="R305" s="35"/>
      <c r="S305" s="169"/>
      <c r="T305" s="35"/>
      <c r="U305" s="35"/>
      <c r="V305" s="173"/>
      <c r="W305" s="80"/>
      <c r="X305" s="80"/>
      <c r="Y305" s="80"/>
      <c r="Z305" s="80"/>
      <c r="AA305" s="179"/>
    </row>
    <row r="306" spans="1:27" ht="48" customHeight="1" x14ac:dyDescent="0.25">
      <c r="A306" s="166">
        <v>58</v>
      </c>
      <c r="B306" s="177" t="s">
        <v>1064</v>
      </c>
      <c r="C306" s="167" t="s">
        <v>288</v>
      </c>
      <c r="D306" s="65" t="s">
        <v>940</v>
      </c>
      <c r="E306" s="180" t="s">
        <v>885</v>
      </c>
      <c r="F306" s="167" t="s">
        <v>361</v>
      </c>
      <c r="G306" s="35">
        <f>IF(F306="1 - Rara vez",1,IF(F306="2 - Improbable",2,IF(F306="3 - Posible",3,IF(F306="4 - Probable",4,IF(F306="5 - Casi seguro",5,IF(F306="1 - Baja",6,IF(F306="2 - Media",7,IF(F306="3 - Alta",8,IF(F306="Seleccione",0)))))))))</f>
        <v>8</v>
      </c>
      <c r="H306" s="167" t="s">
        <v>363</v>
      </c>
      <c r="I306" s="35">
        <f>IF(H306="1 -Insignificante",1,IF(H306="2 -Menor",2,IF(H306="3 -Moderado",3,IF(H306="5 -Moderado",6,IF(H306="4 -Mayor",4,IF(H306="10 -Mayor",7,IF(H306="5 -Catastrófico",5,IF(H306="20 -Catastrófico",8,IF(H306="1 - Mínimo/Leve",9,IF(H306="2 - Importante",10,IF(H306="3 - Fuerte",11,IF(H306="Seleccione",0))))))))))))</f>
        <v>10</v>
      </c>
      <c r="J306" s="35">
        <f>IF(AND(G306=1,I306=1),1,IF(AND(G306=1,I306=2),2,IF(AND(G306=1,I306=3),3,IF(AND(G306=1,I306=4),4,IF(AND(G306=1,I306=5),5,IF(AND(G306=2,I306=1),6,IF(AND(G306=2,I306=2),7,IF(AND(G306=2,I306=3),8,IF(AND(G306=2,I306=4),9,IF(AND(G306=2,I306=5),10,IF(AND(G306=3,I306=1),11,IF(AND(G306=3,I306=2),12,IF(AND(G306=3,I306=3),13,IF(AND(G306=3,I306=4),14,IF(AND(G306=3,I306=5),15,IF(AND(G306=4,I306=1),16,IF(AND(G306=4,I306=2),17,IF(AND(G306=4,I306=3),18,IF(AND(G306=4,I306=4),19,IF(AND(G306=4,I306=5),20,IF(AND(G306=5,I306=1),21,IF(AND(G306=5,I306=2),22,IF(AND(G306=5,I306=3),23,IF(AND(G306=5,I306=4),24,IF(AND(G306=5,I306=5),25,IF(AND(G306=1,I306=6),26,IF(AND(G306=1,I306=7),27,IF(AND(G306=1,I306=8),28,IF(AND(G306=2,I306=6),29,IF(AND(G306=2,I306=7),30,IF(AND(G306=2,I306=8),31,IF(AND(G306=3,I306=6),32,IF(AND(G306=3,I306=7),33,IF(AND(G306=3,I306=8),34,IF(AND(G306=4,I306=6),35,IF(AND(G306=4,I306=7),36,IF(AND(G306=4,I306=8),37,IF(AND(G306=5,I306=6),38,IF(AND(G306=5,I306=7),39,IF(AND(G306=5,I306=8),40,IF(AND(G306=6,I306=9),41,IF(AND(G306=6,I306=10),42,IF(AND(G306=6,I306=11),43,IF(AND(G306=7,I306=9),44,IF(AND(G306=7,I306=10),45,IF(AND(G306=7,I306=11),46,IF(AND(G306=8,I306=9),47,IF(AND(G306=8,I306=10),48,IF(AND(G306=8,I306=11),49,"Seleccione")))))))))))))))))))))))))))))))))))))))))))))))))</f>
        <v>48</v>
      </c>
      <c r="K306" s="173" t="str">
        <f>IF(J306=1,'Etapa 2 - Análisis'!$Y$4,IF(J306=2,'Etapa 2 - Análisis'!$Z$4,IF(J306=6,'Etapa 2 - Análisis'!$AD$4,IF(J306=7,'Etapa 2 - Análisis'!$AE$4,IF(J306=11,'Etapa 2 - Análisis'!$AI$4,IF(J306=3,'Etapa 2 - Análisis'!$AA$4,IF(J306=8,'Etapa 2 - Análisis'!$AF$4,IF(J306=12,'Etapa 2 - Análisis'!$AJ$4,IF(J306=16,'Etapa 2 - Análisis'!$AN$4,IF(J306=4,'Etapa 2 - Análisis'!$AB$4,IF(J306=5,'Etapa 2 - Análisis'!$AC$4,IF(J306=9,'Etapa 2 - Análisis'!$AG$4,IF(J306=13,'Etapa 2 - Análisis'!$AK$4,IF(J306=17,'Etapa 2 - Análisis'!$AO$4,IF(J306=18,'Etapa 2 - Análisis'!$AP$4,IF(J306=21,'Etapa 2 - Análisis'!$AS$4,IF(J306=22,'Etapa 2 - Análisis'!$AT$4,IF(J306=10,'Etapa 2 - Análisis'!$AH$4,IF(J306=14,'Etapa 2 - Análisis'!$AL$4,IF(J306=15,'Etapa 2 - Análisis'!$AM$4,IF(J306=19,'Etapa 2 - Análisis'!$AQ$4,IF(J306=20,'Etapa 2 - Análisis'!$AR$4,IF(J306=23,'Etapa 2 - Análisis'!$AU$4,IF(J306=24,'Etapa 2 - Análisis'!$AV$4,IF(J306=25,'Etapa 2 - Análisis'!$AW$4,IF(J306=26,'Etapa 2 - Análisis'!$Y$13,IF(J306=27,'Etapa 2 - Análisis'!$Z$13,IF(J306=28,'Etapa 2 - Análisis'!$AA$13,IF(J306=29,'Etapa 2 - Análisis'!$AB$13,IF(J306=30,'Etapa 2 - Análisis'!$AC$13,IF(J306=31,'Etapa 2 - Análisis'!$AD$13,IF(J306=32,'Etapa 2 - Análisis'!$AE$13,IF(J306=33,'Etapa 2 - Análisis'!$AF$13,IF(J306=34,'Etapa 2 - Análisis'!$AG$13,IF(J306=35,'Etapa 2 - Análisis'!$AH$13,IF(J306=36,'Etapa 2 - Análisis'!$AI$13,IF(J306=37,'Etapa 2 - Análisis'!$AJ$13,IF(J306=38,'Etapa 2 - Análisis'!$AK$13,IF(J306=39,'Etapa 2 - Análisis'!$AL$13,IF(J306=40,'Etapa 2 - Análisis'!$AM$13,IF(J306=41,'Etapa 2 - Análisis'!$Y$8,IF(J306=42,'Etapa 2 - Análisis'!$Z$8,IF(J306=43,'Etapa 2 - Análisis'!$AA$8,IF(J306=44,'Etapa 2 - Análisis'!$AB$8,IF(J306=45,'Etapa 2 - Análisis'!$AC$8,IF(J306=46,'Etapa 2 - Análisis'!$AD$8,IF(J306=47,'Etapa 2 - Análisis'!$AE$8,IF(J306=48,'Etapa 2 - Análisis'!$AF$8,IF(J306=49,'Etapa 2 - Análisis'!$AG$8,"Sin Zona")))))))))))))))))))))))))))))))))))))))))))))))))</f>
        <v>ZONA DE OPORTUNIDAD BENEFICIOSA</v>
      </c>
      <c r="L306" s="167" t="s">
        <v>369</v>
      </c>
      <c r="M306" s="65" t="s">
        <v>942</v>
      </c>
      <c r="N306" s="66" t="s">
        <v>376</v>
      </c>
      <c r="O306" s="66" t="s">
        <v>376</v>
      </c>
      <c r="P306" s="66" t="s">
        <v>376</v>
      </c>
      <c r="Q306" s="167" t="s">
        <v>218</v>
      </c>
      <c r="R306" s="35">
        <f>IF(Q306="1 - Rara vez",1,IF(Q306="2 - Improbable",2,IF(Q306="3 - Posible",3,IF(Q306="4 - Probable",4,IF(Q306="5 - Casi seguro",5,IF(Q306="1 - Baja",6,IF(Q306="2 - Media",7,IF(Q306="3 - Alta",8,IF(Q306="NO APLICA","",IF(Q306="Seleccione",0))))))))))</f>
        <v>0</v>
      </c>
      <c r="S306" s="167" t="s">
        <v>218</v>
      </c>
      <c r="T306" s="35">
        <f>IF(S306="1 -Insignificante",1,IF(S306="2 -Menor",2,IF(S306="3 -Moderado",3,IF(S306="4 -Mayor",4,IF(S306="10 -Mayor",7,IF(S306="5 -Catastrófico",5,IF(S306="5 -Moderado",6,IF(S306="20 -Catastrófico",8,IF(S306="1 - Mínimo/Leve",9,IF(S306="2 - Importante",10,IF(S306="3 - Fuerte",11,IF(S306="NO APLICA","",IF(S306="Seleccione",0)))))))))))))</f>
        <v>0</v>
      </c>
      <c r="U306" s="35" t="str">
        <f>IF(AND(R306=1,T306=1),1,IF(AND(R306=1,T306=2),2,IF(AND(R306=1,T306=3),3,IF(AND(R306=1,T306=4),4,IF(AND(R306=1,T306=5),5,IF(AND(R306=2,T306=1),6,IF(AND(R306=2,T306=2),7,IF(AND(R306=2,T306=3),8,IF(AND(R306=2,T306=4),9,IF(AND(R306=2,T306=5),10,IF(AND(R306=3,T306=1),11,IF(AND(R306=3,T306=2),12,IF(AND(R306=3,T306=3),13,IF(AND(R306=3,T306=4),14,IF(AND(R306=3,T306=5),15,IF(AND(R306=4,T306=1),16,IF(AND(R306=4,T306=2),17,IF(AND(R306=4,T306=3),18,IF(AND(R306=4,T306=4),19,IF(AND(R306=4,T306=5),20,IF(AND(R306=5,T306=1),21,IF(AND(R306=5,T306=2),22,IF(AND(R306=5,T306=3),23,IF(AND(R306=5,T306=4),24,IF(AND(R306=5,T306=5),25,IF(AND(R306=1,T306=6),26,IF(AND(R306=1,T306=7),27,IF(AND(R306=1,T306=8),28,IF(AND(R306=2,T306=6),29,IF(AND(R306=2,T306=7),30,IF(AND(R306=2,T306=8),31,IF(AND(R306=3,T306=6),32,IF(AND(R306=3,T306=7),33,IF(AND(R306=3,T306=8),34,IF(AND(R306=4,T306=6),35,IF(AND(R306=4,T306=7),36,IF(AND(R306=4,T306=8),37,IF(AND(R306=5,T306=6),38,IF(AND(R306=5,T306=7),39,IF(AND(R306=5,T306=8),40,IF(AND(R306=6,T306=9),41,IF(AND(R306=6,T306=10),42,IF(AND(R306=6,T306=11),43,IF(AND(R306=7,T306=9),44,IF(AND(R306=7,T306=10),45,IF(AND(R306=7,T306=11),46,IF(AND(R306=8,T306=9),47,IF(AND(R306=8,T306=10),48,IF(AND(R306=8,T306=11),49,IF(AND(R306="",T306=""),"","Seleccione"))))))))))))))))))))))))))))))))))))))))))))))))))</f>
        <v>Seleccione</v>
      </c>
      <c r="V306" s="173" t="str">
        <f>IF(U306=1,'Etapa 2 - Análisis'!$Y$4,IF(U306=2,'Etapa 2 - Análisis'!$Z$4,IF(U306=6,'Etapa 2 - Análisis'!$AD$4,IF(U306=7,'Etapa 2 - Análisis'!$AE$4,IF(U306=11,'Etapa 2 - Análisis'!$AI$4,IF(U306=3,'Etapa 2 - Análisis'!$AA$4,IF(U306=8,'Etapa 2 - Análisis'!$AF$4,IF(U306=12,'Etapa 2 - Análisis'!$AJ$4,IF(U306=16,'Etapa 2 - Análisis'!$AN$4,IF(U306=4,'Etapa 2 - Análisis'!$AB$4,IF(U306=5,'Etapa 2 - Análisis'!$AC$4,IF(U306=9,'Etapa 2 - Análisis'!$AF$4,IF(U306=13,'Etapa 2 - Análisis'!$AK$4,IF(U306=17,'Etapa 2 - Análisis'!$AO$4,IF(U306=18,'Etapa 2 - Análisis'!$AP$4,IF(U306=21,'Etapa 2 - Análisis'!$AS$4,IF(U306=22,'Etapa 2 - Análisis'!$AT$4,IF(U306=10,'Etapa 2 - Análisis'!$AH$4,IF(U306=14,'Etapa 2 - Análisis'!$AL$4,IF(U306=15,'Etapa 2 - Análisis'!$AM$4,IF(U306=19,'Etapa 2 - Análisis'!$AQ$4,IF(U306=20,'Etapa 2 - Análisis'!$AR$4,IF(U306=23,'Etapa 2 - Análisis'!$AU$4,IF(U306=24,'Etapa 2 - Análisis'!$AV$4,IF(U306=25,'Etapa 2 - Análisis'!$AW$4,IF(U306=26,'Etapa 2 - Análisis'!$Y$13,IF(U306=27,'Etapa 2 - Análisis'!$Z$13,IF(U306=28,'Etapa 2 - Análisis'!$AA$13,IF(U306=29,'Etapa 2 - Análisis'!$AB$13,IF(U306=30,'Etapa 2 - Análisis'!$AC$13,IF(U306=31,'Etapa 2 - Análisis'!$AD$13,IF(U306=32,'Etapa 2 - Análisis'!$AE$13,IF(U306=33,'Etapa 2 - Análisis'!$AF$13,IF(U306=34,'Etapa 2 - Análisis'!$AG$13,IF(U306=35,'Etapa 2 - Análisis'!$AH$13,IF(U306=36,'Etapa 2 - Análisis'!$AI$13,IF(U306=37,'Etapa 2 - Análisis'!$AJ$13,IF(U306=38,'Etapa 2 - Análisis'!$AK$13,IF(U306=39,'Etapa 2 - Análisis'!$AL$13,IF(U306=40,'Etapa 2 - Análisis'!$AM$13,IF(U306=41,'Etapa 2 - Análisis'!$Y$8,IF(U306=42,'Etapa 2 - Análisis'!$Z$8,IF(U306=43,'Etapa 2 - Análisis'!$AA$8,IF(U306=44,'Etapa 2 - Análisis'!$AB$8,IF(U306=45,'Etapa 2 - Análisis'!$AC$8,IF(U306=46,'Etapa 2 - Análisis'!$AD$8,IF(U306=47,'Etapa 2 - Análisis'!$AE$8,IF(U306=48,'Etapa 2 - Análisis'!$AF$8,IF(U306=49,'Etapa 2 - Análisis'!$AG$8,IF(U306="","NO APLICA","Sin Zona"))))))))))))))))))))))))))))))))))))))))))))))))))</f>
        <v>Sin Zona</v>
      </c>
      <c r="W306" s="80" t="s">
        <v>944</v>
      </c>
      <c r="X306" s="80" t="s">
        <v>430</v>
      </c>
      <c r="Y306" s="80" t="s">
        <v>481</v>
      </c>
      <c r="Z306" s="80" t="s">
        <v>888</v>
      </c>
      <c r="AA306" s="177" t="s">
        <v>946</v>
      </c>
    </row>
    <row r="307" spans="1:27" ht="38.25" x14ac:dyDescent="0.25">
      <c r="A307" s="166"/>
      <c r="B307" s="178"/>
      <c r="C307" s="168"/>
      <c r="D307" s="65" t="s">
        <v>941</v>
      </c>
      <c r="E307" s="180"/>
      <c r="F307" s="168"/>
      <c r="G307" s="35"/>
      <c r="H307" s="168"/>
      <c r="I307" s="35"/>
      <c r="J307" s="35"/>
      <c r="K307" s="173"/>
      <c r="L307" s="168"/>
      <c r="M307" s="65" t="s">
        <v>943</v>
      </c>
      <c r="N307" s="66" t="s">
        <v>376</v>
      </c>
      <c r="O307" s="66" t="s">
        <v>376</v>
      </c>
      <c r="P307" s="66" t="s">
        <v>376</v>
      </c>
      <c r="Q307" s="168"/>
      <c r="R307" s="35"/>
      <c r="S307" s="168"/>
      <c r="T307" s="35"/>
      <c r="U307" s="35"/>
      <c r="V307" s="173"/>
      <c r="W307" s="80" t="s">
        <v>945</v>
      </c>
      <c r="X307" s="80" t="s">
        <v>430</v>
      </c>
      <c r="Y307" s="80" t="s">
        <v>481</v>
      </c>
      <c r="Z307" s="80" t="s">
        <v>888</v>
      </c>
      <c r="AA307" s="178"/>
    </row>
    <row r="308" spans="1:27" x14ac:dyDescent="0.25">
      <c r="A308" s="166"/>
      <c r="B308" s="178"/>
      <c r="C308" s="168"/>
      <c r="D308" s="80"/>
      <c r="E308" s="180"/>
      <c r="F308" s="168"/>
      <c r="G308" s="35"/>
      <c r="H308" s="168"/>
      <c r="I308" s="35"/>
      <c r="J308" s="35"/>
      <c r="K308" s="173"/>
      <c r="L308" s="168"/>
      <c r="M308" s="65"/>
      <c r="N308" s="66" t="s">
        <v>376</v>
      </c>
      <c r="O308" s="66" t="s">
        <v>376</v>
      </c>
      <c r="P308" s="66" t="s">
        <v>376</v>
      </c>
      <c r="Q308" s="168"/>
      <c r="R308" s="35"/>
      <c r="S308" s="168"/>
      <c r="T308" s="35"/>
      <c r="U308" s="35"/>
      <c r="V308" s="173"/>
      <c r="W308" s="80"/>
      <c r="X308" s="80"/>
      <c r="Y308" s="80"/>
      <c r="Z308" s="80"/>
      <c r="AA308" s="178"/>
    </row>
    <row r="309" spans="1:27" x14ac:dyDescent="0.25">
      <c r="A309" s="166"/>
      <c r="B309" s="178"/>
      <c r="C309" s="168"/>
      <c r="D309" s="80"/>
      <c r="E309" s="180"/>
      <c r="F309" s="168"/>
      <c r="G309" s="35"/>
      <c r="H309" s="168"/>
      <c r="I309" s="35"/>
      <c r="J309" s="35"/>
      <c r="K309" s="173"/>
      <c r="L309" s="168"/>
      <c r="M309" s="65"/>
      <c r="N309" s="66" t="s">
        <v>376</v>
      </c>
      <c r="O309" s="66" t="s">
        <v>376</v>
      </c>
      <c r="P309" s="66" t="s">
        <v>376</v>
      </c>
      <c r="Q309" s="168"/>
      <c r="R309" s="35"/>
      <c r="S309" s="168"/>
      <c r="T309" s="35"/>
      <c r="U309" s="35"/>
      <c r="V309" s="173"/>
      <c r="W309" s="80"/>
      <c r="X309" s="80"/>
      <c r="Y309" s="80"/>
      <c r="Z309" s="80"/>
      <c r="AA309" s="178"/>
    </row>
    <row r="310" spans="1:27" x14ac:dyDescent="0.25">
      <c r="A310" s="166"/>
      <c r="B310" s="179"/>
      <c r="C310" s="169"/>
      <c r="D310" s="80"/>
      <c r="E310" s="180"/>
      <c r="F310" s="169"/>
      <c r="G310" s="35"/>
      <c r="H310" s="169"/>
      <c r="I310" s="35"/>
      <c r="J310" s="35"/>
      <c r="K310" s="173"/>
      <c r="L310" s="169"/>
      <c r="M310" s="65"/>
      <c r="N310" s="66" t="s">
        <v>376</v>
      </c>
      <c r="O310" s="66" t="s">
        <v>376</v>
      </c>
      <c r="P310" s="66" t="s">
        <v>376</v>
      </c>
      <c r="Q310" s="169"/>
      <c r="R310" s="35"/>
      <c r="S310" s="169"/>
      <c r="T310" s="35"/>
      <c r="U310" s="35"/>
      <c r="V310" s="173"/>
      <c r="W310" s="80"/>
      <c r="X310" s="80"/>
      <c r="Y310" s="80"/>
      <c r="Z310" s="80"/>
      <c r="AA310" s="179"/>
    </row>
    <row r="311" spans="1:27" ht="51.75" customHeight="1" x14ac:dyDescent="0.25">
      <c r="A311" s="166">
        <v>59</v>
      </c>
      <c r="B311" s="177" t="s">
        <v>1065</v>
      </c>
      <c r="C311" s="167" t="s">
        <v>288</v>
      </c>
      <c r="D311" s="65" t="s">
        <v>940</v>
      </c>
      <c r="E311" s="180" t="s">
        <v>885</v>
      </c>
      <c r="F311" s="167" t="s">
        <v>359</v>
      </c>
      <c r="G311" s="35">
        <f>IF(F311="1 - Rara vez",1,IF(F311="2 - Improbable",2,IF(F311="3 - Posible",3,IF(F311="4 - Probable",4,IF(F311="5 - Casi seguro",5,IF(F311="1 - Baja",6,IF(F311="2 - Media",7,IF(F311="3 - Alta",8,IF(F311="Seleccione",0)))))))))</f>
        <v>6</v>
      </c>
      <c r="H311" s="167" t="s">
        <v>363</v>
      </c>
      <c r="I311" s="35">
        <f>IF(H311="1 -Insignificante",1,IF(H311="2 -Menor",2,IF(H311="3 -Moderado",3,IF(H311="5 -Moderado",6,IF(H311="4 -Mayor",4,IF(H311="10 -Mayor",7,IF(H311="5 -Catastrófico",5,IF(H311="20 -Catastrófico",8,IF(H311="1 - Mínimo/Leve",9,IF(H311="2 - Importante",10,IF(H311="3 - Fuerte",11,IF(H311="Seleccione",0))))))))))))</f>
        <v>10</v>
      </c>
      <c r="J311" s="35">
        <f>IF(AND(G311=1,I311=1),1,IF(AND(G311=1,I311=2),2,IF(AND(G311=1,I311=3),3,IF(AND(G311=1,I311=4),4,IF(AND(G311=1,I311=5),5,IF(AND(G311=2,I311=1),6,IF(AND(G311=2,I311=2),7,IF(AND(G311=2,I311=3),8,IF(AND(G311=2,I311=4),9,IF(AND(G311=2,I311=5),10,IF(AND(G311=3,I311=1),11,IF(AND(G311=3,I311=2),12,IF(AND(G311=3,I311=3),13,IF(AND(G311=3,I311=4),14,IF(AND(G311=3,I311=5),15,IF(AND(G311=4,I311=1),16,IF(AND(G311=4,I311=2),17,IF(AND(G311=4,I311=3),18,IF(AND(G311=4,I311=4),19,IF(AND(G311=4,I311=5),20,IF(AND(G311=5,I311=1),21,IF(AND(G311=5,I311=2),22,IF(AND(G311=5,I311=3),23,IF(AND(G311=5,I311=4),24,IF(AND(G311=5,I311=5),25,IF(AND(G311=1,I311=6),26,IF(AND(G311=1,I311=7),27,IF(AND(G311=1,I311=8),28,IF(AND(G311=2,I311=6),29,IF(AND(G311=2,I311=7),30,IF(AND(G311=2,I311=8),31,IF(AND(G311=3,I311=6),32,IF(AND(G311=3,I311=7),33,IF(AND(G311=3,I311=8),34,IF(AND(G311=4,I311=6),35,IF(AND(G311=4,I311=7),36,IF(AND(G311=4,I311=8),37,IF(AND(G311=5,I311=6),38,IF(AND(G311=5,I311=7),39,IF(AND(G311=5,I311=8),40,IF(AND(G311=6,I311=9),41,IF(AND(G311=6,I311=10),42,IF(AND(G311=6,I311=11),43,IF(AND(G311=7,I311=9),44,IF(AND(G311=7,I311=10),45,IF(AND(G311=7,I311=11),46,IF(AND(G311=8,I311=9),47,IF(AND(G311=8,I311=10),48,IF(AND(G311=8,I311=11),49,"Seleccione")))))))))))))))))))))))))))))))))))))))))))))))))</f>
        <v>42</v>
      </c>
      <c r="K311" s="173" t="str">
        <f>IF(J311=1,'Etapa 2 - Análisis'!$Y$4,IF(J311=2,'Etapa 2 - Análisis'!$Z$4,IF(J311=6,'Etapa 2 - Análisis'!$AD$4,IF(J311=7,'Etapa 2 - Análisis'!$AE$4,IF(J311=11,'Etapa 2 - Análisis'!$AI$4,IF(J311=3,'Etapa 2 - Análisis'!$AA$4,IF(J311=8,'Etapa 2 - Análisis'!$AF$4,IF(J311=12,'Etapa 2 - Análisis'!$AJ$4,IF(J311=16,'Etapa 2 - Análisis'!$AN$4,IF(J311=4,'Etapa 2 - Análisis'!$AB$4,IF(J311=5,'Etapa 2 - Análisis'!$AC$4,IF(J311=9,'Etapa 2 - Análisis'!$AG$4,IF(J311=13,'Etapa 2 - Análisis'!$AK$4,IF(J311=17,'Etapa 2 - Análisis'!$AO$4,IF(J311=18,'Etapa 2 - Análisis'!$AP$4,IF(J311=21,'Etapa 2 - Análisis'!$AS$4,IF(J311=22,'Etapa 2 - Análisis'!$AT$4,IF(J311=10,'Etapa 2 - Análisis'!$AH$4,IF(J311=14,'Etapa 2 - Análisis'!$AL$4,IF(J311=15,'Etapa 2 - Análisis'!$AM$4,IF(J311=19,'Etapa 2 - Análisis'!$AQ$4,IF(J311=20,'Etapa 2 - Análisis'!$AR$4,IF(J311=23,'Etapa 2 - Análisis'!$AU$4,IF(J311=24,'Etapa 2 - Análisis'!$AV$4,IF(J311=25,'Etapa 2 - Análisis'!$AW$4,IF(J311=26,'Etapa 2 - Análisis'!$Y$13,IF(J311=27,'Etapa 2 - Análisis'!$Z$13,IF(J311=28,'Etapa 2 - Análisis'!$AA$13,IF(J311=29,'Etapa 2 - Análisis'!$AB$13,IF(J311=30,'Etapa 2 - Análisis'!$AC$13,IF(J311=31,'Etapa 2 - Análisis'!$AD$13,IF(J311=32,'Etapa 2 - Análisis'!$AE$13,IF(J311=33,'Etapa 2 - Análisis'!$AF$13,IF(J311=34,'Etapa 2 - Análisis'!$AG$13,IF(J311=35,'Etapa 2 - Análisis'!$AH$13,IF(J311=36,'Etapa 2 - Análisis'!$AI$13,IF(J311=37,'Etapa 2 - Análisis'!$AJ$13,IF(J311=38,'Etapa 2 - Análisis'!$AK$13,IF(J311=39,'Etapa 2 - Análisis'!$AL$13,IF(J311=40,'Etapa 2 - Análisis'!$AM$13,IF(J311=41,'Etapa 2 - Análisis'!$Y$8,IF(J311=42,'Etapa 2 - Análisis'!$Z$8,IF(J311=43,'Etapa 2 - Análisis'!$AA$8,IF(J311=44,'Etapa 2 - Análisis'!$AB$8,IF(J311=45,'Etapa 2 - Análisis'!$AC$8,IF(J311=46,'Etapa 2 - Análisis'!$AD$8,IF(J311=47,'Etapa 2 - Análisis'!$AE$8,IF(J311=48,'Etapa 2 - Análisis'!$AF$8,IF(J311=49,'Etapa 2 - Análisis'!$AG$8,"Sin Zona")))))))))))))))))))))))))))))))))))))))))))))))))</f>
        <v>ZONA DE OPORTUNIDAD MODERADA</v>
      </c>
      <c r="L311" s="167" t="s">
        <v>368</v>
      </c>
      <c r="M311" s="65" t="s">
        <v>942</v>
      </c>
      <c r="N311" s="66" t="s">
        <v>376</v>
      </c>
      <c r="O311" s="66" t="s">
        <v>376</v>
      </c>
      <c r="P311" s="66" t="s">
        <v>376</v>
      </c>
      <c r="Q311" s="167" t="s">
        <v>218</v>
      </c>
      <c r="R311" s="35">
        <f>IF(Q311="1 - Rara vez",1,IF(Q311="2 - Improbable",2,IF(Q311="3 - Posible",3,IF(Q311="4 - Probable",4,IF(Q311="5 - Casi seguro",5,IF(Q311="1 - Baja",6,IF(Q311="2 - Media",7,IF(Q311="3 - Alta",8,IF(Q311="NO APLICA","",IF(Q311="Seleccione",0))))))))))</f>
        <v>0</v>
      </c>
      <c r="S311" s="167" t="s">
        <v>218</v>
      </c>
      <c r="T311" s="35">
        <f>IF(S311="1 -Insignificante",1,IF(S311="2 -Menor",2,IF(S311="3 -Moderado",3,IF(S311="4 -Mayor",4,IF(S311="10 -Mayor",7,IF(S311="5 -Catastrófico",5,IF(S311="5 -Moderado",6,IF(S311="20 -Catastrófico",8,IF(S311="1 - Mínimo/Leve",9,IF(S311="2 - Importante",10,IF(S311="3 - Fuerte",11,IF(S311="NO APLICA","",IF(S311="Seleccione",0)))))))))))))</f>
        <v>0</v>
      </c>
      <c r="U311" s="35" t="str">
        <f>IF(AND(R311=1,T311=1),1,IF(AND(R311=1,T311=2),2,IF(AND(R311=1,T311=3),3,IF(AND(R311=1,T311=4),4,IF(AND(R311=1,T311=5),5,IF(AND(R311=2,T311=1),6,IF(AND(R311=2,T311=2),7,IF(AND(R311=2,T311=3),8,IF(AND(R311=2,T311=4),9,IF(AND(R311=2,T311=5),10,IF(AND(R311=3,T311=1),11,IF(AND(R311=3,T311=2),12,IF(AND(R311=3,T311=3),13,IF(AND(R311=3,T311=4),14,IF(AND(R311=3,T311=5),15,IF(AND(R311=4,T311=1),16,IF(AND(R311=4,T311=2),17,IF(AND(R311=4,T311=3),18,IF(AND(R311=4,T311=4),19,IF(AND(R311=4,T311=5),20,IF(AND(R311=5,T311=1),21,IF(AND(R311=5,T311=2),22,IF(AND(R311=5,T311=3),23,IF(AND(R311=5,T311=4),24,IF(AND(R311=5,T311=5),25,IF(AND(R311=1,T311=6),26,IF(AND(R311=1,T311=7),27,IF(AND(R311=1,T311=8),28,IF(AND(R311=2,T311=6),29,IF(AND(R311=2,T311=7),30,IF(AND(R311=2,T311=8),31,IF(AND(R311=3,T311=6),32,IF(AND(R311=3,T311=7),33,IF(AND(R311=3,T311=8),34,IF(AND(R311=4,T311=6),35,IF(AND(R311=4,T311=7),36,IF(AND(R311=4,T311=8),37,IF(AND(R311=5,T311=6),38,IF(AND(R311=5,T311=7),39,IF(AND(R311=5,T311=8),40,IF(AND(R311=6,T311=9),41,IF(AND(R311=6,T311=10),42,IF(AND(R311=6,T311=11),43,IF(AND(R311=7,T311=9),44,IF(AND(R311=7,T311=10),45,IF(AND(R311=7,T311=11),46,IF(AND(R311=8,T311=9),47,IF(AND(R311=8,T311=10),48,IF(AND(R311=8,T311=11),49,IF(AND(R311="",T311=""),"","Seleccione"))))))))))))))))))))))))))))))))))))))))))))))))))</f>
        <v>Seleccione</v>
      </c>
      <c r="V311" s="173" t="str">
        <f>IF(U311=1,'Etapa 2 - Análisis'!$Y$4,IF(U311=2,'Etapa 2 - Análisis'!$Z$4,IF(U311=6,'Etapa 2 - Análisis'!$AD$4,IF(U311=7,'Etapa 2 - Análisis'!$AE$4,IF(U311=11,'Etapa 2 - Análisis'!$AI$4,IF(U311=3,'Etapa 2 - Análisis'!$AA$4,IF(U311=8,'Etapa 2 - Análisis'!$AF$4,IF(U311=12,'Etapa 2 - Análisis'!$AJ$4,IF(U311=16,'Etapa 2 - Análisis'!$AN$4,IF(U311=4,'Etapa 2 - Análisis'!$AB$4,IF(U311=5,'Etapa 2 - Análisis'!$AC$4,IF(U311=9,'Etapa 2 - Análisis'!$AF$4,IF(U311=13,'Etapa 2 - Análisis'!$AK$4,IF(U311=17,'Etapa 2 - Análisis'!$AO$4,IF(U311=18,'Etapa 2 - Análisis'!$AP$4,IF(U311=21,'Etapa 2 - Análisis'!$AS$4,IF(U311=22,'Etapa 2 - Análisis'!$AT$4,IF(U311=10,'Etapa 2 - Análisis'!$AH$4,IF(U311=14,'Etapa 2 - Análisis'!$AL$4,IF(U311=15,'Etapa 2 - Análisis'!$AM$4,IF(U311=19,'Etapa 2 - Análisis'!$AQ$4,IF(U311=20,'Etapa 2 - Análisis'!$AR$4,IF(U311=23,'Etapa 2 - Análisis'!$AU$4,IF(U311=24,'Etapa 2 - Análisis'!$AV$4,IF(U311=25,'Etapa 2 - Análisis'!$AW$4,IF(U311=26,'Etapa 2 - Análisis'!$Y$13,IF(U311=27,'Etapa 2 - Análisis'!$Z$13,IF(U311=28,'Etapa 2 - Análisis'!$AA$13,IF(U311=29,'Etapa 2 - Análisis'!$AB$13,IF(U311=30,'Etapa 2 - Análisis'!$AC$13,IF(U311=31,'Etapa 2 - Análisis'!$AD$13,IF(U311=32,'Etapa 2 - Análisis'!$AE$13,IF(U311=33,'Etapa 2 - Análisis'!$AF$13,IF(U311=34,'Etapa 2 - Análisis'!$AG$13,IF(U311=35,'Etapa 2 - Análisis'!$AH$13,IF(U311=36,'Etapa 2 - Análisis'!$AI$13,IF(U311=37,'Etapa 2 - Análisis'!$AJ$13,IF(U311=38,'Etapa 2 - Análisis'!$AK$13,IF(U311=39,'Etapa 2 - Análisis'!$AL$13,IF(U311=40,'Etapa 2 - Análisis'!$AM$13,IF(U311=41,'Etapa 2 - Análisis'!$Y$8,IF(U311=42,'Etapa 2 - Análisis'!$Z$8,IF(U311=43,'Etapa 2 - Análisis'!$AA$8,IF(U311=44,'Etapa 2 - Análisis'!$AB$8,IF(U311=45,'Etapa 2 - Análisis'!$AC$8,IF(U311=46,'Etapa 2 - Análisis'!$AD$8,IF(U311=47,'Etapa 2 - Análisis'!$AE$8,IF(U311=48,'Etapa 2 - Análisis'!$AF$8,IF(U311=49,'Etapa 2 - Análisis'!$AG$8,IF(U311="","NO APLICA","Sin Zona"))))))))))))))))))))))))))))))))))))))))))))))))))</f>
        <v>Sin Zona</v>
      </c>
      <c r="W311" s="80" t="s">
        <v>944</v>
      </c>
      <c r="X311" s="80" t="s">
        <v>430</v>
      </c>
      <c r="Y311" s="80" t="s">
        <v>481</v>
      </c>
      <c r="Z311" s="80" t="s">
        <v>888</v>
      </c>
      <c r="AA311" s="177" t="s">
        <v>946</v>
      </c>
    </row>
    <row r="312" spans="1:27" ht="38.25" x14ac:dyDescent="0.25">
      <c r="A312" s="166"/>
      <c r="B312" s="178"/>
      <c r="C312" s="168"/>
      <c r="D312" s="65" t="s">
        <v>941</v>
      </c>
      <c r="E312" s="180"/>
      <c r="F312" s="168"/>
      <c r="G312" s="35"/>
      <c r="H312" s="168"/>
      <c r="I312" s="35"/>
      <c r="J312" s="35"/>
      <c r="K312" s="173"/>
      <c r="L312" s="168"/>
      <c r="M312" s="65" t="s">
        <v>943</v>
      </c>
      <c r="N312" s="66" t="s">
        <v>376</v>
      </c>
      <c r="O312" s="66" t="s">
        <v>376</v>
      </c>
      <c r="P312" s="66" t="s">
        <v>376</v>
      </c>
      <c r="Q312" s="168"/>
      <c r="R312" s="35"/>
      <c r="S312" s="168"/>
      <c r="T312" s="35"/>
      <c r="U312" s="35"/>
      <c r="V312" s="173"/>
      <c r="W312" s="80" t="s">
        <v>945</v>
      </c>
      <c r="X312" s="80" t="s">
        <v>430</v>
      </c>
      <c r="Y312" s="80" t="s">
        <v>481</v>
      </c>
      <c r="Z312" s="80" t="s">
        <v>888</v>
      </c>
      <c r="AA312" s="178"/>
    </row>
    <row r="313" spans="1:27" x14ac:dyDescent="0.25">
      <c r="A313" s="166"/>
      <c r="B313" s="178"/>
      <c r="C313" s="168"/>
      <c r="D313" s="80"/>
      <c r="E313" s="180"/>
      <c r="F313" s="168"/>
      <c r="G313" s="35"/>
      <c r="H313" s="168"/>
      <c r="I313" s="35"/>
      <c r="J313" s="35"/>
      <c r="K313" s="173"/>
      <c r="L313" s="168"/>
      <c r="M313" s="65"/>
      <c r="N313" s="66" t="s">
        <v>376</v>
      </c>
      <c r="O313" s="66" t="s">
        <v>376</v>
      </c>
      <c r="P313" s="66" t="s">
        <v>376</v>
      </c>
      <c r="Q313" s="168"/>
      <c r="R313" s="35"/>
      <c r="S313" s="168"/>
      <c r="T313" s="35"/>
      <c r="U313" s="35"/>
      <c r="V313" s="173"/>
      <c r="W313" s="80"/>
      <c r="X313" s="80"/>
      <c r="Y313" s="80"/>
      <c r="Z313" s="80"/>
      <c r="AA313" s="178"/>
    </row>
    <row r="314" spans="1:27" x14ac:dyDescent="0.25">
      <c r="A314" s="166"/>
      <c r="B314" s="178"/>
      <c r="C314" s="168"/>
      <c r="D314" s="80"/>
      <c r="E314" s="180"/>
      <c r="F314" s="168"/>
      <c r="G314" s="35"/>
      <c r="H314" s="168"/>
      <c r="I314" s="35"/>
      <c r="J314" s="35"/>
      <c r="K314" s="173"/>
      <c r="L314" s="168"/>
      <c r="M314" s="65"/>
      <c r="N314" s="66" t="s">
        <v>376</v>
      </c>
      <c r="O314" s="66" t="s">
        <v>376</v>
      </c>
      <c r="P314" s="66" t="s">
        <v>376</v>
      </c>
      <c r="Q314" s="168"/>
      <c r="R314" s="35"/>
      <c r="S314" s="168"/>
      <c r="T314" s="35"/>
      <c r="U314" s="35"/>
      <c r="V314" s="173"/>
      <c r="W314" s="80"/>
      <c r="X314" s="80"/>
      <c r="Y314" s="80"/>
      <c r="Z314" s="80"/>
      <c r="AA314" s="178"/>
    </row>
    <row r="315" spans="1:27" x14ac:dyDescent="0.25">
      <c r="A315" s="166"/>
      <c r="B315" s="179"/>
      <c r="C315" s="169"/>
      <c r="D315" s="80"/>
      <c r="E315" s="180"/>
      <c r="F315" s="169"/>
      <c r="G315" s="35"/>
      <c r="H315" s="169"/>
      <c r="I315" s="35"/>
      <c r="J315" s="35"/>
      <c r="K315" s="173"/>
      <c r="L315" s="169"/>
      <c r="M315" s="65"/>
      <c r="N315" s="66" t="s">
        <v>376</v>
      </c>
      <c r="O315" s="66" t="s">
        <v>376</v>
      </c>
      <c r="P315" s="66" t="s">
        <v>376</v>
      </c>
      <c r="Q315" s="169"/>
      <c r="R315" s="35"/>
      <c r="S315" s="169"/>
      <c r="T315" s="35"/>
      <c r="U315" s="35"/>
      <c r="V315" s="173"/>
      <c r="W315" s="80"/>
      <c r="X315" s="80"/>
      <c r="Y315" s="80"/>
      <c r="Z315" s="80"/>
      <c r="AA315" s="179"/>
    </row>
    <row r="316" spans="1:27" ht="55.5" customHeight="1" x14ac:dyDescent="0.25">
      <c r="A316" s="166">
        <v>60</v>
      </c>
      <c r="B316" s="177" t="s">
        <v>1066</v>
      </c>
      <c r="C316" s="167" t="s">
        <v>288</v>
      </c>
      <c r="D316" s="80" t="s">
        <v>940</v>
      </c>
      <c r="E316" s="177" t="s">
        <v>885</v>
      </c>
      <c r="F316" s="167" t="s">
        <v>361</v>
      </c>
      <c r="G316" s="35">
        <f>IF(F316="1 - Rara vez",1,IF(F316="2 - Improbable",2,IF(F316="3 - Posible",3,IF(F316="4 - Probable",4,IF(F316="5 - Casi seguro",5,IF(F316="1 - Baja",6,IF(F316="2 - Media",7,IF(F316="3 - Alta",8,IF(F316="Seleccione",0)))))))))</f>
        <v>8</v>
      </c>
      <c r="H316" s="167" t="s">
        <v>363</v>
      </c>
      <c r="I316" s="35">
        <f>IF(H316="1 -Insignificante",1,IF(H316="2 -Menor",2,IF(H316="3 -Moderado",3,IF(H316="5 -Moderado",6,IF(H316="4 -Mayor",4,IF(H316="10 -Mayor",7,IF(H316="5 -Catastrófico",5,IF(H316="20 -Catastrófico",8,IF(H316="1 - Mínimo/Leve",9,IF(H316="2 - Importante",10,IF(H316="3 - Fuerte",11,IF(H316="Seleccione",0))))))))))))</f>
        <v>10</v>
      </c>
      <c r="J316" s="35">
        <f>IF(AND(G316=1,I316=1),1,IF(AND(G316=1,I316=2),2,IF(AND(G316=1,I316=3),3,IF(AND(G316=1,I316=4),4,IF(AND(G316=1,I316=5),5,IF(AND(G316=2,I316=1),6,IF(AND(G316=2,I316=2),7,IF(AND(G316=2,I316=3),8,IF(AND(G316=2,I316=4),9,IF(AND(G316=2,I316=5),10,IF(AND(G316=3,I316=1),11,IF(AND(G316=3,I316=2),12,IF(AND(G316=3,I316=3),13,IF(AND(G316=3,I316=4),14,IF(AND(G316=3,I316=5),15,IF(AND(G316=4,I316=1),16,IF(AND(G316=4,I316=2),17,IF(AND(G316=4,I316=3),18,IF(AND(G316=4,I316=4),19,IF(AND(G316=4,I316=5),20,IF(AND(G316=5,I316=1),21,IF(AND(G316=5,I316=2),22,IF(AND(G316=5,I316=3),23,IF(AND(G316=5,I316=4),24,IF(AND(G316=5,I316=5),25,IF(AND(G316=1,I316=6),26,IF(AND(G316=1,I316=7),27,IF(AND(G316=1,I316=8),28,IF(AND(G316=2,I316=6),29,IF(AND(G316=2,I316=7),30,IF(AND(G316=2,I316=8),31,IF(AND(G316=3,I316=6),32,IF(AND(G316=3,I316=7),33,IF(AND(G316=3,I316=8),34,IF(AND(G316=4,I316=6),35,IF(AND(G316=4,I316=7),36,IF(AND(G316=4,I316=8),37,IF(AND(G316=5,I316=6),38,IF(AND(G316=5,I316=7),39,IF(AND(G316=5,I316=8),40,IF(AND(G316=6,I316=9),41,IF(AND(G316=6,I316=10),42,IF(AND(G316=6,I316=11),43,IF(AND(G316=7,I316=9),44,IF(AND(G316=7,I316=10),45,IF(AND(G316=7,I316=11),46,IF(AND(G316=8,I316=9),47,IF(AND(G316=8,I316=10),48,IF(AND(G316=8,I316=11),49,"Seleccione")))))))))))))))))))))))))))))))))))))))))))))))))</f>
        <v>48</v>
      </c>
      <c r="K316" s="173" t="str">
        <f>IF(J316=1,'Etapa 2 - Análisis'!$Y$4,IF(J316=2,'Etapa 2 - Análisis'!$Z$4,IF(J316=6,'Etapa 2 - Análisis'!$AD$4,IF(J316=7,'Etapa 2 - Análisis'!$AE$4,IF(J316=11,'Etapa 2 - Análisis'!$AI$4,IF(J316=3,'Etapa 2 - Análisis'!$AA$4,IF(J316=8,'Etapa 2 - Análisis'!$AF$4,IF(J316=12,'Etapa 2 - Análisis'!$AJ$4,IF(J316=16,'Etapa 2 - Análisis'!$AN$4,IF(J316=4,'Etapa 2 - Análisis'!$AB$4,IF(J316=5,'Etapa 2 - Análisis'!$AC$4,IF(J316=9,'Etapa 2 - Análisis'!$AG$4,IF(J316=13,'Etapa 2 - Análisis'!$AK$4,IF(J316=17,'Etapa 2 - Análisis'!$AO$4,IF(J316=18,'Etapa 2 - Análisis'!$AP$4,IF(J316=21,'Etapa 2 - Análisis'!$AS$4,IF(J316=22,'Etapa 2 - Análisis'!$AT$4,IF(J316=10,'Etapa 2 - Análisis'!$AH$4,IF(J316=14,'Etapa 2 - Análisis'!$AL$4,IF(J316=15,'Etapa 2 - Análisis'!$AM$4,IF(J316=19,'Etapa 2 - Análisis'!$AQ$4,IF(J316=20,'Etapa 2 - Análisis'!$AR$4,IF(J316=23,'Etapa 2 - Análisis'!$AU$4,IF(J316=24,'Etapa 2 - Análisis'!$AV$4,IF(J316=25,'Etapa 2 - Análisis'!$AW$4,IF(J316=26,'Etapa 2 - Análisis'!$Y$13,IF(J316=27,'Etapa 2 - Análisis'!$Z$13,IF(J316=28,'Etapa 2 - Análisis'!$AA$13,IF(J316=29,'Etapa 2 - Análisis'!$AB$13,IF(J316=30,'Etapa 2 - Análisis'!$AC$13,IF(J316=31,'Etapa 2 - Análisis'!$AD$13,IF(J316=32,'Etapa 2 - Análisis'!$AE$13,IF(J316=33,'Etapa 2 - Análisis'!$AF$13,IF(J316=34,'Etapa 2 - Análisis'!$AG$13,IF(J316=35,'Etapa 2 - Análisis'!$AH$13,IF(J316=36,'Etapa 2 - Análisis'!$AI$13,IF(J316=37,'Etapa 2 - Análisis'!$AJ$13,IF(J316=38,'Etapa 2 - Análisis'!$AK$13,IF(J316=39,'Etapa 2 - Análisis'!$AL$13,IF(J316=40,'Etapa 2 - Análisis'!$AM$13,IF(J316=41,'Etapa 2 - Análisis'!$Y$8,IF(J316=42,'Etapa 2 - Análisis'!$Z$8,IF(J316=43,'Etapa 2 - Análisis'!$AA$8,IF(J316=44,'Etapa 2 - Análisis'!$AB$8,IF(J316=45,'Etapa 2 - Análisis'!$AC$8,IF(J316=46,'Etapa 2 - Análisis'!$AD$8,IF(J316=47,'Etapa 2 - Análisis'!$AE$8,IF(J316=48,'Etapa 2 - Análisis'!$AF$8,IF(J316=49,'Etapa 2 - Análisis'!$AG$8,"Sin Zona")))))))))))))))))))))))))))))))))))))))))))))))))</f>
        <v>ZONA DE OPORTUNIDAD BENEFICIOSA</v>
      </c>
      <c r="L316" s="167" t="s">
        <v>369</v>
      </c>
      <c r="M316" s="65" t="s">
        <v>942</v>
      </c>
      <c r="N316" s="66" t="s">
        <v>376</v>
      </c>
      <c r="O316" s="66" t="s">
        <v>376</v>
      </c>
      <c r="P316" s="66" t="s">
        <v>376</v>
      </c>
      <c r="Q316" s="167" t="s">
        <v>218</v>
      </c>
      <c r="R316" s="35">
        <f>IF(Q316="1 - Rara vez",1,IF(Q316="2 - Improbable",2,IF(Q316="3 - Posible",3,IF(Q316="4 - Probable",4,IF(Q316="5 - Casi seguro",5,IF(Q316="1 - Baja",6,IF(Q316="2 - Media",7,IF(Q316="3 - Alta",8,IF(Q316="NO APLICA","",IF(Q316="Seleccione",0))))))))))</f>
        <v>0</v>
      </c>
      <c r="S316" s="167" t="s">
        <v>218</v>
      </c>
      <c r="T316" s="35">
        <f>IF(S316="1 -Insignificante",1,IF(S316="2 -Menor",2,IF(S316="3 -Moderado",3,IF(S316="4 -Mayor",4,IF(S316="10 -Mayor",7,IF(S316="5 -Catastrófico",5,IF(S316="5 -Moderado",6,IF(S316="20 -Catastrófico",8,IF(S316="1 - Mínimo/Leve",9,IF(S316="2 - Importante",10,IF(S316="3 - Fuerte",11,IF(S316="NO APLICA","",IF(S316="Seleccione",0)))))))))))))</f>
        <v>0</v>
      </c>
      <c r="U316" s="35" t="str">
        <f>IF(AND(R316=1,T316=1),1,IF(AND(R316=1,T316=2),2,IF(AND(R316=1,T316=3),3,IF(AND(R316=1,T316=4),4,IF(AND(R316=1,T316=5),5,IF(AND(R316=2,T316=1),6,IF(AND(R316=2,T316=2),7,IF(AND(R316=2,T316=3),8,IF(AND(R316=2,T316=4),9,IF(AND(R316=2,T316=5),10,IF(AND(R316=3,T316=1),11,IF(AND(R316=3,T316=2),12,IF(AND(R316=3,T316=3),13,IF(AND(R316=3,T316=4),14,IF(AND(R316=3,T316=5),15,IF(AND(R316=4,T316=1),16,IF(AND(R316=4,T316=2),17,IF(AND(R316=4,T316=3),18,IF(AND(R316=4,T316=4),19,IF(AND(R316=4,T316=5),20,IF(AND(R316=5,T316=1),21,IF(AND(R316=5,T316=2),22,IF(AND(R316=5,T316=3),23,IF(AND(R316=5,T316=4),24,IF(AND(R316=5,T316=5),25,IF(AND(R316=1,T316=6),26,IF(AND(R316=1,T316=7),27,IF(AND(R316=1,T316=8),28,IF(AND(R316=2,T316=6),29,IF(AND(R316=2,T316=7),30,IF(AND(R316=2,T316=8),31,IF(AND(R316=3,T316=6),32,IF(AND(R316=3,T316=7),33,IF(AND(R316=3,T316=8),34,IF(AND(R316=4,T316=6),35,IF(AND(R316=4,T316=7),36,IF(AND(R316=4,T316=8),37,IF(AND(R316=5,T316=6),38,IF(AND(R316=5,T316=7),39,IF(AND(R316=5,T316=8),40,IF(AND(R316=6,T316=9),41,IF(AND(R316=6,T316=10),42,IF(AND(R316=6,T316=11),43,IF(AND(R316=7,T316=9),44,IF(AND(R316=7,T316=10),45,IF(AND(R316=7,T316=11),46,IF(AND(R316=8,T316=9),47,IF(AND(R316=8,T316=10),48,IF(AND(R316=8,T316=11),49,IF(AND(R316="",T316=""),"","Seleccione"))))))))))))))))))))))))))))))))))))))))))))))))))</f>
        <v>Seleccione</v>
      </c>
      <c r="V316" s="173" t="str">
        <f>IF(U316=1,'Etapa 2 - Análisis'!$Y$4,IF(U316=2,'Etapa 2 - Análisis'!$Z$4,IF(U316=6,'Etapa 2 - Análisis'!$AD$4,IF(U316=7,'Etapa 2 - Análisis'!$AE$4,IF(U316=11,'Etapa 2 - Análisis'!$AI$4,IF(U316=3,'Etapa 2 - Análisis'!$AA$4,IF(U316=8,'Etapa 2 - Análisis'!$AF$4,IF(U316=12,'Etapa 2 - Análisis'!$AJ$4,IF(U316=16,'Etapa 2 - Análisis'!$AN$4,IF(U316=4,'Etapa 2 - Análisis'!$AB$4,IF(U316=5,'Etapa 2 - Análisis'!$AC$4,IF(U316=9,'Etapa 2 - Análisis'!$AF$4,IF(U316=13,'Etapa 2 - Análisis'!$AK$4,IF(U316=17,'Etapa 2 - Análisis'!$AO$4,IF(U316=18,'Etapa 2 - Análisis'!$AP$4,IF(U316=21,'Etapa 2 - Análisis'!$AS$4,IF(U316=22,'Etapa 2 - Análisis'!$AT$4,IF(U316=10,'Etapa 2 - Análisis'!$AH$4,IF(U316=14,'Etapa 2 - Análisis'!$AL$4,IF(U316=15,'Etapa 2 - Análisis'!$AM$4,IF(U316=19,'Etapa 2 - Análisis'!$AQ$4,IF(U316=20,'Etapa 2 - Análisis'!$AR$4,IF(U316=23,'Etapa 2 - Análisis'!$AU$4,IF(U316=24,'Etapa 2 - Análisis'!$AV$4,IF(U316=25,'Etapa 2 - Análisis'!$AW$4,IF(U316=26,'Etapa 2 - Análisis'!$Y$13,IF(U316=27,'Etapa 2 - Análisis'!$Z$13,IF(U316=28,'Etapa 2 - Análisis'!$AA$13,IF(U316=29,'Etapa 2 - Análisis'!$AB$13,IF(U316=30,'Etapa 2 - Análisis'!$AC$13,IF(U316=31,'Etapa 2 - Análisis'!$AD$13,IF(U316=32,'Etapa 2 - Análisis'!$AE$13,IF(U316=33,'Etapa 2 - Análisis'!$AF$13,IF(U316=34,'Etapa 2 - Análisis'!$AG$13,IF(U316=35,'Etapa 2 - Análisis'!$AH$13,IF(U316=36,'Etapa 2 - Análisis'!$AI$13,IF(U316=37,'Etapa 2 - Análisis'!$AJ$13,IF(U316=38,'Etapa 2 - Análisis'!$AK$13,IF(U316=39,'Etapa 2 - Análisis'!$AL$13,IF(U316=40,'Etapa 2 - Análisis'!$AM$13,IF(U316=41,'Etapa 2 - Análisis'!$Y$8,IF(U316=42,'Etapa 2 - Análisis'!$Z$8,IF(U316=43,'Etapa 2 - Análisis'!$AA$8,IF(U316=44,'Etapa 2 - Análisis'!$AB$8,IF(U316=45,'Etapa 2 - Análisis'!$AC$8,IF(U316=46,'Etapa 2 - Análisis'!$AD$8,IF(U316=47,'Etapa 2 - Análisis'!$AE$8,IF(U316=48,'Etapa 2 - Análisis'!$AF$8,IF(U316=49,'Etapa 2 - Análisis'!$AG$8,IF(U316="","NO APLICA","Sin Zona"))))))))))))))))))))))))))))))))))))))))))))))))))</f>
        <v>Sin Zona</v>
      </c>
      <c r="W316" s="80" t="s">
        <v>944</v>
      </c>
      <c r="X316" s="80" t="s">
        <v>430</v>
      </c>
      <c r="Y316" s="80" t="s">
        <v>481</v>
      </c>
      <c r="Z316" s="80" t="s">
        <v>888</v>
      </c>
      <c r="AA316" s="177" t="s">
        <v>946</v>
      </c>
    </row>
    <row r="317" spans="1:27" ht="38.25" x14ac:dyDescent="0.25">
      <c r="A317" s="166"/>
      <c r="B317" s="178"/>
      <c r="C317" s="168"/>
      <c r="D317" s="80"/>
      <c r="E317" s="178"/>
      <c r="F317" s="168"/>
      <c r="G317" s="35"/>
      <c r="H317" s="168"/>
      <c r="I317" s="35"/>
      <c r="J317" s="35"/>
      <c r="K317" s="173"/>
      <c r="L317" s="168"/>
      <c r="M317" s="65" t="s">
        <v>943</v>
      </c>
      <c r="N317" s="66" t="s">
        <v>376</v>
      </c>
      <c r="O317" s="66" t="s">
        <v>376</v>
      </c>
      <c r="P317" s="66" t="s">
        <v>376</v>
      </c>
      <c r="Q317" s="168"/>
      <c r="R317" s="35"/>
      <c r="S317" s="168"/>
      <c r="T317" s="35"/>
      <c r="U317" s="35"/>
      <c r="V317" s="173"/>
      <c r="W317" s="80" t="s">
        <v>945</v>
      </c>
      <c r="X317" s="80" t="s">
        <v>430</v>
      </c>
      <c r="Y317" s="80" t="s">
        <v>481</v>
      </c>
      <c r="Z317" s="80" t="s">
        <v>888</v>
      </c>
      <c r="AA317" s="178"/>
    </row>
    <row r="318" spans="1:27" x14ac:dyDescent="0.25">
      <c r="A318" s="166"/>
      <c r="B318" s="178"/>
      <c r="C318" s="168"/>
      <c r="D318" s="80"/>
      <c r="E318" s="178"/>
      <c r="F318" s="168"/>
      <c r="G318" s="35"/>
      <c r="H318" s="168"/>
      <c r="I318" s="35"/>
      <c r="J318" s="35"/>
      <c r="K318" s="173"/>
      <c r="L318" s="168"/>
      <c r="M318" s="65"/>
      <c r="N318" s="66" t="s">
        <v>376</v>
      </c>
      <c r="O318" s="66" t="s">
        <v>376</v>
      </c>
      <c r="P318" s="66" t="s">
        <v>376</v>
      </c>
      <c r="Q318" s="168"/>
      <c r="R318" s="35"/>
      <c r="S318" s="168"/>
      <c r="T318" s="35"/>
      <c r="U318" s="35"/>
      <c r="V318" s="173"/>
      <c r="W318" s="80"/>
      <c r="X318" s="80"/>
      <c r="Y318" s="80"/>
      <c r="Z318" s="80"/>
      <c r="AA318" s="178"/>
    </row>
    <row r="319" spans="1:27" x14ac:dyDescent="0.25">
      <c r="A319" s="166"/>
      <c r="B319" s="178"/>
      <c r="C319" s="168"/>
      <c r="D319" s="80"/>
      <c r="E319" s="178"/>
      <c r="F319" s="168"/>
      <c r="G319" s="35"/>
      <c r="H319" s="168"/>
      <c r="I319" s="35"/>
      <c r="J319" s="35"/>
      <c r="K319" s="173"/>
      <c r="L319" s="168"/>
      <c r="M319" s="65"/>
      <c r="N319" s="66" t="s">
        <v>376</v>
      </c>
      <c r="O319" s="66" t="s">
        <v>376</v>
      </c>
      <c r="P319" s="66" t="s">
        <v>376</v>
      </c>
      <c r="Q319" s="168"/>
      <c r="R319" s="35"/>
      <c r="S319" s="168"/>
      <c r="T319" s="35"/>
      <c r="U319" s="35"/>
      <c r="V319" s="173"/>
      <c r="W319" s="80"/>
      <c r="X319" s="80"/>
      <c r="Y319" s="80"/>
      <c r="Z319" s="80"/>
      <c r="AA319" s="178"/>
    </row>
    <row r="320" spans="1:27" x14ac:dyDescent="0.25">
      <c r="A320" s="166"/>
      <c r="B320" s="179"/>
      <c r="C320" s="169"/>
      <c r="D320" s="80"/>
      <c r="E320" s="179"/>
      <c r="F320" s="169"/>
      <c r="G320" s="35"/>
      <c r="H320" s="169"/>
      <c r="I320" s="35"/>
      <c r="J320" s="35"/>
      <c r="K320" s="173"/>
      <c r="L320" s="169"/>
      <c r="M320" s="65"/>
      <c r="N320" s="66" t="s">
        <v>376</v>
      </c>
      <c r="O320" s="66" t="s">
        <v>376</v>
      </c>
      <c r="P320" s="66" t="s">
        <v>376</v>
      </c>
      <c r="Q320" s="169"/>
      <c r="R320" s="35"/>
      <c r="S320" s="169"/>
      <c r="T320" s="35"/>
      <c r="U320" s="35"/>
      <c r="V320" s="173"/>
      <c r="W320" s="80"/>
      <c r="X320" s="80"/>
      <c r="Y320" s="80"/>
      <c r="Z320" s="80"/>
      <c r="AA320" s="179"/>
    </row>
    <row r="321" spans="1:27" ht="96" customHeight="1" x14ac:dyDescent="0.25">
      <c r="A321" s="166">
        <v>61</v>
      </c>
      <c r="B321" s="177" t="s">
        <v>1067</v>
      </c>
      <c r="C321" s="167" t="s">
        <v>288</v>
      </c>
      <c r="D321" s="80" t="s">
        <v>947</v>
      </c>
      <c r="E321" s="180" t="s">
        <v>948</v>
      </c>
      <c r="F321" s="167" t="s">
        <v>361</v>
      </c>
      <c r="G321" s="35">
        <f>IF(F321="1 - Rara vez",1,IF(F321="2 - Improbable",2,IF(F321="3 - Posible",3,IF(F321="4 - Probable",4,IF(F321="5 - Casi seguro",5,IF(F321="1 - Baja",6,IF(F321="2 - Media",7,IF(F321="3 - Alta",8,IF(F321="Seleccione",0)))))))))</f>
        <v>8</v>
      </c>
      <c r="H321" s="167" t="s">
        <v>364</v>
      </c>
      <c r="I321" s="35">
        <f>IF(H321="1 -Insignificante",1,IF(H321="2 -Menor",2,IF(H321="3 -Moderado",3,IF(H321="5 -Moderado",6,IF(H321="4 -Mayor",4,IF(H321="10 -Mayor",7,IF(H321="5 -Catastrófico",5,IF(H321="20 -Catastrófico",8,IF(H321="1 - Mínimo/Leve",9,IF(H321="2 - Importante",10,IF(H321="3 - Fuerte",11,IF(H321="Seleccione",0))))))))))))</f>
        <v>11</v>
      </c>
      <c r="J321" s="35">
        <f>IF(AND(G321=1,I321=1),1,IF(AND(G321=1,I321=2),2,IF(AND(G321=1,I321=3),3,IF(AND(G321=1,I321=4),4,IF(AND(G321=1,I321=5),5,IF(AND(G321=2,I321=1),6,IF(AND(G321=2,I321=2),7,IF(AND(G321=2,I321=3),8,IF(AND(G321=2,I321=4),9,IF(AND(G321=2,I321=5),10,IF(AND(G321=3,I321=1),11,IF(AND(G321=3,I321=2),12,IF(AND(G321=3,I321=3),13,IF(AND(G321=3,I321=4),14,IF(AND(G321=3,I321=5),15,IF(AND(G321=4,I321=1),16,IF(AND(G321=4,I321=2),17,IF(AND(G321=4,I321=3),18,IF(AND(G321=4,I321=4),19,IF(AND(G321=4,I321=5),20,IF(AND(G321=5,I321=1),21,IF(AND(G321=5,I321=2),22,IF(AND(G321=5,I321=3),23,IF(AND(G321=5,I321=4),24,IF(AND(G321=5,I321=5),25,IF(AND(G321=1,I321=6),26,IF(AND(G321=1,I321=7),27,IF(AND(G321=1,I321=8),28,IF(AND(G321=2,I321=6),29,IF(AND(G321=2,I321=7),30,IF(AND(G321=2,I321=8),31,IF(AND(G321=3,I321=6),32,IF(AND(G321=3,I321=7),33,IF(AND(G321=3,I321=8),34,IF(AND(G321=4,I321=6),35,IF(AND(G321=4,I321=7),36,IF(AND(G321=4,I321=8),37,IF(AND(G321=5,I321=6),38,IF(AND(G321=5,I321=7),39,IF(AND(G321=5,I321=8),40,IF(AND(G321=6,I321=9),41,IF(AND(G321=6,I321=10),42,IF(AND(G321=6,I321=11),43,IF(AND(G321=7,I321=9),44,IF(AND(G321=7,I321=10),45,IF(AND(G321=7,I321=11),46,IF(AND(G321=8,I321=9),47,IF(AND(G321=8,I321=10),48,IF(AND(G321=8,I321=11),49,"Seleccione")))))))))))))))))))))))))))))))))))))))))))))))))</f>
        <v>49</v>
      </c>
      <c r="K321" s="173" t="str">
        <f>IF(J321=1,'Etapa 2 - Análisis'!$Y$4,IF(J321=2,'Etapa 2 - Análisis'!$Z$4,IF(J321=6,'Etapa 2 - Análisis'!$AD$4,IF(J321=7,'Etapa 2 - Análisis'!$AE$4,IF(J321=11,'Etapa 2 - Análisis'!$AI$4,IF(J321=3,'Etapa 2 - Análisis'!$AA$4,IF(J321=8,'Etapa 2 - Análisis'!$AF$4,IF(J321=12,'Etapa 2 - Análisis'!$AJ$4,IF(J321=16,'Etapa 2 - Análisis'!$AN$4,IF(J321=4,'Etapa 2 - Análisis'!$AB$4,IF(J321=5,'Etapa 2 - Análisis'!$AC$4,IF(J321=9,'Etapa 2 - Análisis'!$AG$4,IF(J321=13,'Etapa 2 - Análisis'!$AK$4,IF(J321=17,'Etapa 2 - Análisis'!$AO$4,IF(J321=18,'Etapa 2 - Análisis'!$AP$4,IF(J321=21,'Etapa 2 - Análisis'!$AS$4,IF(J321=22,'Etapa 2 - Análisis'!$AT$4,IF(J321=10,'Etapa 2 - Análisis'!$AH$4,IF(J321=14,'Etapa 2 - Análisis'!$AL$4,IF(J321=15,'Etapa 2 - Análisis'!$AM$4,IF(J321=19,'Etapa 2 - Análisis'!$AQ$4,IF(J321=20,'Etapa 2 - Análisis'!$AR$4,IF(J321=23,'Etapa 2 - Análisis'!$AU$4,IF(J321=24,'Etapa 2 - Análisis'!$AV$4,IF(J321=25,'Etapa 2 - Análisis'!$AW$4,IF(J321=26,'Etapa 2 - Análisis'!$Y$13,IF(J321=27,'Etapa 2 - Análisis'!$Z$13,IF(J321=28,'Etapa 2 - Análisis'!$AA$13,IF(J321=29,'Etapa 2 - Análisis'!$AB$13,IF(J321=30,'Etapa 2 - Análisis'!$AC$13,IF(J321=31,'Etapa 2 - Análisis'!$AD$13,IF(J321=32,'Etapa 2 - Análisis'!$AE$13,IF(J321=33,'Etapa 2 - Análisis'!$AF$13,IF(J321=34,'Etapa 2 - Análisis'!$AG$13,IF(J321=35,'Etapa 2 - Análisis'!$AH$13,IF(J321=36,'Etapa 2 - Análisis'!$AI$13,IF(J321=37,'Etapa 2 - Análisis'!$AJ$13,IF(J321=38,'Etapa 2 - Análisis'!$AK$13,IF(J321=39,'Etapa 2 - Análisis'!$AL$13,IF(J321=40,'Etapa 2 - Análisis'!$AM$13,IF(J321=41,'Etapa 2 - Análisis'!$Y$8,IF(J321=42,'Etapa 2 - Análisis'!$Z$8,IF(J321=43,'Etapa 2 - Análisis'!$AA$8,IF(J321=44,'Etapa 2 - Análisis'!$AB$8,IF(J321=45,'Etapa 2 - Análisis'!$AC$8,IF(J321=46,'Etapa 2 - Análisis'!$AD$8,IF(J321=47,'Etapa 2 - Análisis'!$AE$8,IF(J321=48,'Etapa 2 - Análisis'!$AF$8,IF(J321=49,'Etapa 2 - Análisis'!$AG$8,"Sin Zona")))))))))))))))))))))))))))))))))))))))))))))))))</f>
        <v>ZONA DE OPORTUNIDAD MUY BENEFICIOSA</v>
      </c>
      <c r="L321" s="167" t="s">
        <v>369</v>
      </c>
      <c r="M321" s="65" t="s">
        <v>949</v>
      </c>
      <c r="N321" s="66" t="s">
        <v>376</v>
      </c>
      <c r="O321" s="66" t="s">
        <v>376</v>
      </c>
      <c r="P321" s="66" t="s">
        <v>376</v>
      </c>
      <c r="Q321" s="167" t="s">
        <v>218</v>
      </c>
      <c r="R321" s="35">
        <f>IF(Q321="1 - Rara vez",1,IF(Q321="2 - Improbable",2,IF(Q321="3 - Posible",3,IF(Q321="4 - Probable",4,IF(Q321="5 - Casi seguro",5,IF(Q321="1 - Baja",6,IF(Q321="2 - Media",7,IF(Q321="3 - Alta",8,IF(Q321="NO APLICA","",IF(Q321="Seleccione",0))))))))))</f>
        <v>0</v>
      </c>
      <c r="S321" s="167" t="s">
        <v>218</v>
      </c>
      <c r="T321" s="35">
        <f>IF(S321="1 -Insignificante",1,IF(S321="2 -Menor",2,IF(S321="3 -Moderado",3,IF(S321="4 -Mayor",4,IF(S321="10 -Mayor",7,IF(S321="5 -Catastrófico",5,IF(S321="5 -Moderado",6,IF(S321="20 -Catastrófico",8,IF(S321="1 - Mínimo/Leve",9,IF(S321="2 - Importante",10,IF(S321="3 - Fuerte",11,IF(S321="NO APLICA","",IF(S321="Seleccione",0)))))))))))))</f>
        <v>0</v>
      </c>
      <c r="U321" s="35" t="str">
        <f>IF(AND(R321=1,T321=1),1,IF(AND(R321=1,T321=2),2,IF(AND(R321=1,T321=3),3,IF(AND(R321=1,T321=4),4,IF(AND(R321=1,T321=5),5,IF(AND(R321=2,T321=1),6,IF(AND(R321=2,T321=2),7,IF(AND(R321=2,T321=3),8,IF(AND(R321=2,T321=4),9,IF(AND(R321=2,T321=5),10,IF(AND(R321=3,T321=1),11,IF(AND(R321=3,T321=2),12,IF(AND(R321=3,T321=3),13,IF(AND(R321=3,T321=4),14,IF(AND(R321=3,T321=5),15,IF(AND(R321=4,T321=1),16,IF(AND(R321=4,T321=2),17,IF(AND(R321=4,T321=3),18,IF(AND(R321=4,T321=4),19,IF(AND(R321=4,T321=5),20,IF(AND(R321=5,T321=1),21,IF(AND(R321=5,T321=2),22,IF(AND(R321=5,T321=3),23,IF(AND(R321=5,T321=4),24,IF(AND(R321=5,T321=5),25,IF(AND(R321=1,T321=6),26,IF(AND(R321=1,T321=7),27,IF(AND(R321=1,T321=8),28,IF(AND(R321=2,T321=6),29,IF(AND(R321=2,T321=7),30,IF(AND(R321=2,T321=8),31,IF(AND(R321=3,T321=6),32,IF(AND(R321=3,T321=7),33,IF(AND(R321=3,T321=8),34,IF(AND(R321=4,T321=6),35,IF(AND(R321=4,T321=7),36,IF(AND(R321=4,T321=8),37,IF(AND(R321=5,T321=6),38,IF(AND(R321=5,T321=7),39,IF(AND(R321=5,T321=8),40,IF(AND(R321=6,T321=9),41,IF(AND(R321=6,T321=10),42,IF(AND(R321=6,T321=11),43,IF(AND(R321=7,T321=9),44,IF(AND(R321=7,T321=10),45,IF(AND(R321=7,T321=11),46,IF(AND(R321=8,T321=9),47,IF(AND(R321=8,T321=10),48,IF(AND(R321=8,T321=11),49,IF(AND(R321="",T321=""),"","Seleccione"))))))))))))))))))))))))))))))))))))))))))))))))))</f>
        <v>Seleccione</v>
      </c>
      <c r="V321" s="173" t="str">
        <f>IF(U321=1,'Etapa 2 - Análisis'!$Y$4,IF(U321=2,'Etapa 2 - Análisis'!$Z$4,IF(U321=6,'Etapa 2 - Análisis'!$AD$4,IF(U321=7,'Etapa 2 - Análisis'!$AE$4,IF(U321=11,'Etapa 2 - Análisis'!$AI$4,IF(U321=3,'Etapa 2 - Análisis'!$AA$4,IF(U321=8,'Etapa 2 - Análisis'!$AF$4,IF(U321=12,'Etapa 2 - Análisis'!$AJ$4,IF(U321=16,'Etapa 2 - Análisis'!$AN$4,IF(U321=4,'Etapa 2 - Análisis'!$AB$4,IF(U321=5,'Etapa 2 - Análisis'!$AC$4,IF(U321=9,'Etapa 2 - Análisis'!$AF$4,IF(U321=13,'Etapa 2 - Análisis'!$AK$4,IF(U321=17,'Etapa 2 - Análisis'!$AO$4,IF(U321=18,'Etapa 2 - Análisis'!$AP$4,IF(U321=21,'Etapa 2 - Análisis'!$AS$4,IF(U321=22,'Etapa 2 - Análisis'!$AT$4,IF(U321=10,'Etapa 2 - Análisis'!$AH$4,IF(U321=14,'Etapa 2 - Análisis'!$AL$4,IF(U321=15,'Etapa 2 - Análisis'!$AM$4,IF(U321=19,'Etapa 2 - Análisis'!$AQ$4,IF(U321=20,'Etapa 2 - Análisis'!$AR$4,IF(U321=23,'Etapa 2 - Análisis'!$AU$4,IF(U321=24,'Etapa 2 - Análisis'!$AV$4,IF(U321=25,'Etapa 2 - Análisis'!$AW$4,IF(U321=26,'Etapa 2 - Análisis'!$Y$13,IF(U321=27,'Etapa 2 - Análisis'!$Z$13,IF(U321=28,'Etapa 2 - Análisis'!$AA$13,IF(U321=29,'Etapa 2 - Análisis'!$AB$13,IF(U321=30,'Etapa 2 - Análisis'!$AC$13,IF(U321=31,'Etapa 2 - Análisis'!$AD$13,IF(U321=32,'Etapa 2 - Análisis'!$AE$13,IF(U321=33,'Etapa 2 - Análisis'!$AF$13,IF(U321=34,'Etapa 2 - Análisis'!$AG$13,IF(U321=35,'Etapa 2 - Análisis'!$AH$13,IF(U321=36,'Etapa 2 - Análisis'!$AI$13,IF(U321=37,'Etapa 2 - Análisis'!$AJ$13,IF(U321=38,'Etapa 2 - Análisis'!$AK$13,IF(U321=39,'Etapa 2 - Análisis'!$AL$13,IF(U321=40,'Etapa 2 - Análisis'!$AM$13,IF(U321=41,'Etapa 2 - Análisis'!$Y$8,IF(U321=42,'Etapa 2 - Análisis'!$Z$8,IF(U321=43,'Etapa 2 - Análisis'!$AA$8,IF(U321=44,'Etapa 2 - Análisis'!$AB$8,IF(U321=45,'Etapa 2 - Análisis'!$AC$8,IF(U321=46,'Etapa 2 - Análisis'!$AD$8,IF(U321=47,'Etapa 2 - Análisis'!$AE$8,IF(U321=48,'Etapa 2 - Análisis'!$AF$8,IF(U321=49,'Etapa 2 - Análisis'!$AG$8,IF(U321="","NO APLICA","Sin Zona"))))))))))))))))))))))))))))))))))))))))))))))))))</f>
        <v>Sin Zona</v>
      </c>
      <c r="W321" s="80" t="s">
        <v>575</v>
      </c>
      <c r="X321" s="138">
        <v>44535</v>
      </c>
      <c r="Y321" s="138">
        <v>44547</v>
      </c>
      <c r="Z321" s="80" t="s">
        <v>576</v>
      </c>
      <c r="AA321" s="177" t="s">
        <v>950</v>
      </c>
    </row>
    <row r="322" spans="1:27" x14ac:dyDescent="0.25">
      <c r="A322" s="166"/>
      <c r="B322" s="178"/>
      <c r="C322" s="168"/>
      <c r="D322" s="80"/>
      <c r="E322" s="180"/>
      <c r="F322" s="168"/>
      <c r="G322" s="35"/>
      <c r="H322" s="168"/>
      <c r="I322" s="35"/>
      <c r="J322" s="35"/>
      <c r="K322" s="173"/>
      <c r="L322" s="168"/>
      <c r="M322" s="65"/>
      <c r="N322" s="66" t="s">
        <v>376</v>
      </c>
      <c r="O322" s="66" t="s">
        <v>376</v>
      </c>
      <c r="P322" s="66" t="s">
        <v>376</v>
      </c>
      <c r="Q322" s="168"/>
      <c r="R322" s="35"/>
      <c r="S322" s="168"/>
      <c r="T322" s="35"/>
      <c r="U322" s="35"/>
      <c r="V322" s="173"/>
      <c r="W322" s="80"/>
      <c r="X322" s="111"/>
      <c r="Y322" s="111"/>
      <c r="Z322" s="80"/>
      <c r="AA322" s="178"/>
    </row>
    <row r="323" spans="1:27" x14ac:dyDescent="0.25">
      <c r="A323" s="166"/>
      <c r="B323" s="178"/>
      <c r="C323" s="168"/>
      <c r="D323" s="80"/>
      <c r="E323" s="180"/>
      <c r="F323" s="168"/>
      <c r="G323" s="35"/>
      <c r="H323" s="168"/>
      <c r="I323" s="35"/>
      <c r="J323" s="35"/>
      <c r="K323" s="173"/>
      <c r="L323" s="168"/>
      <c r="M323" s="65"/>
      <c r="N323" s="66" t="s">
        <v>376</v>
      </c>
      <c r="O323" s="66" t="s">
        <v>376</v>
      </c>
      <c r="P323" s="66" t="s">
        <v>376</v>
      </c>
      <c r="Q323" s="168"/>
      <c r="R323" s="35"/>
      <c r="S323" s="168"/>
      <c r="T323" s="35"/>
      <c r="U323" s="35"/>
      <c r="V323" s="173"/>
      <c r="W323" s="80"/>
      <c r="X323" s="111"/>
      <c r="Y323" s="111"/>
      <c r="Z323" s="80"/>
      <c r="AA323" s="178"/>
    </row>
    <row r="324" spans="1:27" x14ac:dyDescent="0.25">
      <c r="A324" s="166"/>
      <c r="B324" s="178"/>
      <c r="C324" s="168"/>
      <c r="D324" s="80"/>
      <c r="E324" s="180"/>
      <c r="F324" s="168"/>
      <c r="G324" s="35"/>
      <c r="H324" s="168"/>
      <c r="I324" s="35"/>
      <c r="J324" s="35"/>
      <c r="K324" s="173"/>
      <c r="L324" s="168"/>
      <c r="M324" s="65"/>
      <c r="N324" s="66" t="s">
        <v>376</v>
      </c>
      <c r="O324" s="66" t="s">
        <v>376</v>
      </c>
      <c r="P324" s="66" t="s">
        <v>376</v>
      </c>
      <c r="Q324" s="168"/>
      <c r="R324" s="35"/>
      <c r="S324" s="168"/>
      <c r="T324" s="35"/>
      <c r="U324" s="35"/>
      <c r="V324" s="173"/>
      <c r="W324" s="80"/>
      <c r="X324" s="111"/>
      <c r="Y324" s="111"/>
      <c r="Z324" s="80"/>
      <c r="AA324" s="178"/>
    </row>
    <row r="325" spans="1:27" x14ac:dyDescent="0.25">
      <c r="A325" s="166"/>
      <c r="B325" s="179"/>
      <c r="C325" s="169"/>
      <c r="D325" s="80"/>
      <c r="E325" s="180"/>
      <c r="F325" s="169"/>
      <c r="G325" s="35"/>
      <c r="H325" s="169"/>
      <c r="I325" s="35"/>
      <c r="J325" s="35"/>
      <c r="K325" s="173"/>
      <c r="L325" s="169"/>
      <c r="M325" s="65"/>
      <c r="N325" s="66" t="s">
        <v>376</v>
      </c>
      <c r="O325" s="66" t="s">
        <v>376</v>
      </c>
      <c r="P325" s="66" t="s">
        <v>376</v>
      </c>
      <c r="Q325" s="169"/>
      <c r="R325" s="35"/>
      <c r="S325" s="169"/>
      <c r="T325" s="35"/>
      <c r="U325" s="35"/>
      <c r="V325" s="173"/>
      <c r="W325" s="80"/>
      <c r="X325" s="111"/>
      <c r="Y325" s="111"/>
      <c r="Z325" s="80"/>
      <c r="AA325" s="179"/>
    </row>
    <row r="326" spans="1:27" ht="76.5" customHeight="1" x14ac:dyDescent="0.25">
      <c r="A326" s="166">
        <v>62</v>
      </c>
      <c r="B326" s="177" t="s">
        <v>1068</v>
      </c>
      <c r="C326" s="167" t="s">
        <v>288</v>
      </c>
      <c r="D326" s="80" t="s">
        <v>951</v>
      </c>
      <c r="E326" s="180" t="s">
        <v>952</v>
      </c>
      <c r="F326" s="167" t="s">
        <v>360</v>
      </c>
      <c r="G326" s="35">
        <f>IF(F326="1 - Rara vez",1,IF(F326="2 - Improbable",2,IF(F326="3 - Posible",3,IF(F326="4 - Probable",4,IF(F326="5 - Casi seguro",5,IF(F326="1 - Baja",6,IF(F326="2 - Media",7,IF(F326="3 - Alta",8,IF(F326="Seleccione",0)))))))))</f>
        <v>7</v>
      </c>
      <c r="H326" s="167" t="s">
        <v>363</v>
      </c>
      <c r="I326" s="35">
        <f>IF(H326="1 -Insignificante",1,IF(H326="2 -Menor",2,IF(H326="3 -Moderado",3,IF(H326="5 -Moderado",6,IF(H326="4 -Mayor",4,IF(H326="10 -Mayor",7,IF(H326="5 -Catastrófico",5,IF(H326="20 -Catastrófico",8,IF(H326="1 - Mínimo/Leve",9,IF(H326="2 - Importante",10,IF(H326="3 - Fuerte",11,IF(H326="Seleccione",0))))))))))))</f>
        <v>10</v>
      </c>
      <c r="J326" s="35">
        <f>IF(AND(G326=1,I326=1),1,IF(AND(G326=1,I326=2),2,IF(AND(G326=1,I326=3),3,IF(AND(G326=1,I326=4),4,IF(AND(G326=1,I326=5),5,IF(AND(G326=2,I326=1),6,IF(AND(G326=2,I326=2),7,IF(AND(G326=2,I326=3),8,IF(AND(G326=2,I326=4),9,IF(AND(G326=2,I326=5),10,IF(AND(G326=3,I326=1),11,IF(AND(G326=3,I326=2),12,IF(AND(G326=3,I326=3),13,IF(AND(G326=3,I326=4),14,IF(AND(G326=3,I326=5),15,IF(AND(G326=4,I326=1),16,IF(AND(G326=4,I326=2),17,IF(AND(G326=4,I326=3),18,IF(AND(G326=4,I326=4),19,IF(AND(G326=4,I326=5),20,IF(AND(G326=5,I326=1),21,IF(AND(G326=5,I326=2),22,IF(AND(G326=5,I326=3),23,IF(AND(G326=5,I326=4),24,IF(AND(G326=5,I326=5),25,IF(AND(G326=1,I326=6),26,IF(AND(G326=1,I326=7),27,IF(AND(G326=1,I326=8),28,IF(AND(G326=2,I326=6),29,IF(AND(G326=2,I326=7),30,IF(AND(G326=2,I326=8),31,IF(AND(G326=3,I326=6),32,IF(AND(G326=3,I326=7),33,IF(AND(G326=3,I326=8),34,IF(AND(G326=4,I326=6),35,IF(AND(G326=4,I326=7),36,IF(AND(G326=4,I326=8),37,IF(AND(G326=5,I326=6),38,IF(AND(G326=5,I326=7),39,IF(AND(G326=5,I326=8),40,IF(AND(G326=6,I326=9),41,IF(AND(G326=6,I326=10),42,IF(AND(G326=6,I326=11),43,IF(AND(G326=7,I326=9),44,IF(AND(G326=7,I326=10),45,IF(AND(G326=7,I326=11),46,IF(AND(G326=8,I326=9),47,IF(AND(G326=8,I326=10),48,IF(AND(G326=8,I326=11),49,"Seleccione")))))))))))))))))))))))))))))))))))))))))))))))))</f>
        <v>45</v>
      </c>
      <c r="K326" s="173" t="str">
        <f>IF(J326=1,'Etapa 2 - Análisis'!$Y$4,IF(J326=2,'Etapa 2 - Análisis'!$Z$4,IF(J326=6,'Etapa 2 - Análisis'!$AD$4,IF(J326=7,'Etapa 2 - Análisis'!$AE$4,IF(J326=11,'Etapa 2 - Análisis'!$AI$4,IF(J326=3,'Etapa 2 - Análisis'!$AA$4,IF(J326=8,'Etapa 2 - Análisis'!$AF$4,IF(J326=12,'Etapa 2 - Análisis'!$AJ$4,IF(J326=16,'Etapa 2 - Análisis'!$AN$4,IF(J326=4,'Etapa 2 - Análisis'!$AB$4,IF(J326=5,'Etapa 2 - Análisis'!$AC$4,IF(J326=9,'Etapa 2 - Análisis'!$AG$4,IF(J326=13,'Etapa 2 - Análisis'!$AK$4,IF(J326=17,'Etapa 2 - Análisis'!$AO$4,IF(J326=18,'Etapa 2 - Análisis'!$AP$4,IF(J326=21,'Etapa 2 - Análisis'!$AS$4,IF(J326=22,'Etapa 2 - Análisis'!$AT$4,IF(J326=10,'Etapa 2 - Análisis'!$AH$4,IF(J326=14,'Etapa 2 - Análisis'!$AL$4,IF(J326=15,'Etapa 2 - Análisis'!$AM$4,IF(J326=19,'Etapa 2 - Análisis'!$AQ$4,IF(J326=20,'Etapa 2 - Análisis'!$AR$4,IF(J326=23,'Etapa 2 - Análisis'!$AU$4,IF(J326=24,'Etapa 2 - Análisis'!$AV$4,IF(J326=25,'Etapa 2 - Análisis'!$AW$4,IF(J326=26,'Etapa 2 - Análisis'!$Y$13,IF(J326=27,'Etapa 2 - Análisis'!$Z$13,IF(J326=28,'Etapa 2 - Análisis'!$AA$13,IF(J326=29,'Etapa 2 - Análisis'!$AB$13,IF(J326=30,'Etapa 2 - Análisis'!$AC$13,IF(J326=31,'Etapa 2 - Análisis'!$AD$13,IF(J326=32,'Etapa 2 - Análisis'!$AE$13,IF(J326=33,'Etapa 2 - Análisis'!$AF$13,IF(J326=34,'Etapa 2 - Análisis'!$AG$13,IF(J326=35,'Etapa 2 - Análisis'!$AH$13,IF(J326=36,'Etapa 2 - Análisis'!$AI$13,IF(J326=37,'Etapa 2 - Análisis'!$AJ$13,IF(J326=38,'Etapa 2 - Análisis'!$AK$13,IF(J326=39,'Etapa 2 - Análisis'!$AL$13,IF(J326=40,'Etapa 2 - Análisis'!$AM$13,IF(J326=41,'Etapa 2 - Análisis'!$Y$8,IF(J326=42,'Etapa 2 - Análisis'!$Z$8,IF(J326=43,'Etapa 2 - Análisis'!$AA$8,IF(J326=44,'Etapa 2 - Análisis'!$AB$8,IF(J326=45,'Etapa 2 - Análisis'!$AC$8,IF(J326=46,'Etapa 2 - Análisis'!$AD$8,IF(J326=47,'Etapa 2 - Análisis'!$AE$8,IF(J326=48,'Etapa 2 - Análisis'!$AF$8,IF(J326=49,'Etapa 2 - Análisis'!$AG$8,"Sin Zona")))))))))))))))))))))))))))))))))))))))))))))))))</f>
        <v>ZONA DE OPORTUNIDAD MODERADA</v>
      </c>
      <c r="L326" s="167" t="s">
        <v>368</v>
      </c>
      <c r="M326" s="65" t="s">
        <v>953</v>
      </c>
      <c r="N326" s="66" t="s">
        <v>376</v>
      </c>
      <c r="O326" s="66" t="s">
        <v>376</v>
      </c>
      <c r="P326" s="66" t="s">
        <v>376</v>
      </c>
      <c r="Q326" s="167" t="s">
        <v>218</v>
      </c>
      <c r="R326" s="35">
        <f>IF(Q326="1 - Rara vez",1,IF(Q326="2 - Improbable",2,IF(Q326="3 - Posible",3,IF(Q326="4 - Probable",4,IF(Q326="5 - Casi seguro",5,IF(Q326="1 - Baja",6,IF(Q326="2 - Media",7,IF(Q326="3 - Alta",8,IF(Q326="NO APLICA","",IF(Q326="Seleccione",0))))))))))</f>
        <v>0</v>
      </c>
      <c r="S326" s="167" t="s">
        <v>218</v>
      </c>
      <c r="T326" s="35">
        <f>IF(S326="1 -Insignificante",1,IF(S326="2 -Menor",2,IF(S326="3 -Moderado",3,IF(S326="4 -Mayor",4,IF(S326="10 -Mayor",7,IF(S326="5 -Catastrófico",5,IF(S326="5 -Moderado",6,IF(S326="20 -Catastrófico",8,IF(S326="1 - Mínimo/Leve",9,IF(S326="2 - Importante",10,IF(S326="3 - Fuerte",11,IF(S326="NO APLICA","",IF(S326="Seleccione",0)))))))))))))</f>
        <v>0</v>
      </c>
      <c r="U326" s="35" t="str">
        <f>IF(AND(R326=1,T326=1),1,IF(AND(R326=1,T326=2),2,IF(AND(R326=1,T326=3),3,IF(AND(R326=1,T326=4),4,IF(AND(R326=1,T326=5),5,IF(AND(R326=2,T326=1),6,IF(AND(R326=2,T326=2),7,IF(AND(R326=2,T326=3),8,IF(AND(R326=2,T326=4),9,IF(AND(R326=2,T326=5),10,IF(AND(R326=3,T326=1),11,IF(AND(R326=3,T326=2),12,IF(AND(R326=3,T326=3),13,IF(AND(R326=3,T326=4),14,IF(AND(R326=3,T326=5),15,IF(AND(R326=4,T326=1),16,IF(AND(R326=4,T326=2),17,IF(AND(R326=4,T326=3),18,IF(AND(R326=4,T326=4),19,IF(AND(R326=4,T326=5),20,IF(AND(R326=5,T326=1),21,IF(AND(R326=5,T326=2),22,IF(AND(R326=5,T326=3),23,IF(AND(R326=5,T326=4),24,IF(AND(R326=5,T326=5),25,IF(AND(R326=1,T326=6),26,IF(AND(R326=1,T326=7),27,IF(AND(R326=1,T326=8),28,IF(AND(R326=2,T326=6),29,IF(AND(R326=2,T326=7),30,IF(AND(R326=2,T326=8),31,IF(AND(R326=3,T326=6),32,IF(AND(R326=3,T326=7),33,IF(AND(R326=3,T326=8),34,IF(AND(R326=4,T326=6),35,IF(AND(R326=4,T326=7),36,IF(AND(R326=4,T326=8),37,IF(AND(R326=5,T326=6),38,IF(AND(R326=5,T326=7),39,IF(AND(R326=5,T326=8),40,IF(AND(R326=6,T326=9),41,IF(AND(R326=6,T326=10),42,IF(AND(R326=6,T326=11),43,IF(AND(R326=7,T326=9),44,IF(AND(R326=7,T326=10),45,IF(AND(R326=7,T326=11),46,IF(AND(R326=8,T326=9),47,IF(AND(R326=8,T326=10),48,IF(AND(R326=8,T326=11),49,IF(AND(R326="",T326=""),"","Seleccione"))))))))))))))))))))))))))))))))))))))))))))))))))</f>
        <v>Seleccione</v>
      </c>
      <c r="V326" s="173" t="str">
        <f>IF(U326=1,'Etapa 2 - Análisis'!$Y$4,IF(U326=2,'Etapa 2 - Análisis'!$Z$4,IF(U326=6,'Etapa 2 - Análisis'!$AD$4,IF(U326=7,'Etapa 2 - Análisis'!$AE$4,IF(U326=11,'Etapa 2 - Análisis'!$AI$4,IF(U326=3,'Etapa 2 - Análisis'!$AA$4,IF(U326=8,'Etapa 2 - Análisis'!$AF$4,IF(U326=12,'Etapa 2 - Análisis'!$AJ$4,IF(U326=16,'Etapa 2 - Análisis'!$AN$4,IF(U326=4,'Etapa 2 - Análisis'!$AB$4,IF(U326=5,'Etapa 2 - Análisis'!$AC$4,IF(U326=9,'Etapa 2 - Análisis'!$AF$4,IF(U326=13,'Etapa 2 - Análisis'!$AK$4,IF(U326=17,'Etapa 2 - Análisis'!$AO$4,IF(U326=18,'Etapa 2 - Análisis'!$AP$4,IF(U326=21,'Etapa 2 - Análisis'!$AS$4,IF(U326=22,'Etapa 2 - Análisis'!$AT$4,IF(U326=10,'Etapa 2 - Análisis'!$AH$4,IF(U326=14,'Etapa 2 - Análisis'!$AL$4,IF(U326=15,'Etapa 2 - Análisis'!$AM$4,IF(U326=19,'Etapa 2 - Análisis'!$AQ$4,IF(U326=20,'Etapa 2 - Análisis'!$AR$4,IF(U326=23,'Etapa 2 - Análisis'!$AU$4,IF(U326=24,'Etapa 2 - Análisis'!$AV$4,IF(U326=25,'Etapa 2 - Análisis'!$AW$4,IF(U326=26,'Etapa 2 - Análisis'!$Y$13,IF(U326=27,'Etapa 2 - Análisis'!$Z$13,IF(U326=28,'Etapa 2 - Análisis'!$AA$13,IF(U326=29,'Etapa 2 - Análisis'!$AB$13,IF(U326=30,'Etapa 2 - Análisis'!$AC$13,IF(U326=31,'Etapa 2 - Análisis'!$AD$13,IF(U326=32,'Etapa 2 - Análisis'!$AE$13,IF(U326=33,'Etapa 2 - Análisis'!$AF$13,IF(U326=34,'Etapa 2 - Análisis'!$AG$13,IF(U326=35,'Etapa 2 - Análisis'!$AH$13,IF(U326=36,'Etapa 2 - Análisis'!$AI$13,IF(U326=37,'Etapa 2 - Análisis'!$AJ$13,IF(U326=38,'Etapa 2 - Análisis'!$AK$13,IF(U326=39,'Etapa 2 - Análisis'!$AL$13,IF(U326=40,'Etapa 2 - Análisis'!$AM$13,IF(U326=41,'Etapa 2 - Análisis'!$Y$8,IF(U326=42,'Etapa 2 - Análisis'!$Z$8,IF(U326=43,'Etapa 2 - Análisis'!$AA$8,IF(U326=44,'Etapa 2 - Análisis'!$AB$8,IF(U326=45,'Etapa 2 - Análisis'!$AC$8,IF(U326=46,'Etapa 2 - Análisis'!$AD$8,IF(U326=47,'Etapa 2 - Análisis'!$AE$8,IF(U326=48,'Etapa 2 - Análisis'!$AF$8,IF(U326=49,'Etapa 2 - Análisis'!$AG$8,IF(U326="","NO APLICA","Sin Zona"))))))))))))))))))))))))))))))))))))))))))))))))))</f>
        <v>Sin Zona</v>
      </c>
      <c r="W326" s="80" t="s">
        <v>575</v>
      </c>
      <c r="X326" s="138">
        <v>44535</v>
      </c>
      <c r="Y326" s="138">
        <v>44547</v>
      </c>
      <c r="Z326" s="80" t="s">
        <v>954</v>
      </c>
      <c r="AA326" s="177" t="s">
        <v>955</v>
      </c>
    </row>
    <row r="327" spans="1:27" x14ac:dyDescent="0.25">
      <c r="A327" s="166"/>
      <c r="B327" s="178"/>
      <c r="C327" s="168"/>
      <c r="D327" s="80"/>
      <c r="E327" s="180"/>
      <c r="F327" s="168"/>
      <c r="G327" s="35"/>
      <c r="H327" s="168"/>
      <c r="I327" s="35"/>
      <c r="J327" s="35"/>
      <c r="K327" s="173"/>
      <c r="L327" s="168"/>
      <c r="M327" s="65"/>
      <c r="N327" s="66" t="s">
        <v>376</v>
      </c>
      <c r="O327" s="66" t="s">
        <v>376</v>
      </c>
      <c r="P327" s="66" t="s">
        <v>376</v>
      </c>
      <c r="Q327" s="168"/>
      <c r="R327" s="35"/>
      <c r="S327" s="168"/>
      <c r="T327" s="35"/>
      <c r="U327" s="35"/>
      <c r="V327" s="173"/>
      <c r="W327" s="80"/>
      <c r="X327" s="80"/>
      <c r="Y327" s="80"/>
      <c r="Z327" s="80"/>
      <c r="AA327" s="178"/>
    </row>
    <row r="328" spans="1:27" x14ac:dyDescent="0.25">
      <c r="A328" s="166"/>
      <c r="B328" s="178"/>
      <c r="C328" s="168"/>
      <c r="D328" s="80"/>
      <c r="E328" s="180"/>
      <c r="F328" s="168"/>
      <c r="G328" s="35"/>
      <c r="H328" s="168"/>
      <c r="I328" s="35"/>
      <c r="J328" s="35"/>
      <c r="K328" s="173"/>
      <c r="L328" s="168"/>
      <c r="M328" s="65"/>
      <c r="N328" s="66" t="s">
        <v>376</v>
      </c>
      <c r="O328" s="66" t="s">
        <v>376</v>
      </c>
      <c r="P328" s="66" t="s">
        <v>376</v>
      </c>
      <c r="Q328" s="168"/>
      <c r="R328" s="35"/>
      <c r="S328" s="168"/>
      <c r="T328" s="35"/>
      <c r="U328" s="35"/>
      <c r="V328" s="173"/>
      <c r="W328" s="80"/>
      <c r="X328" s="80"/>
      <c r="Y328" s="80"/>
      <c r="Z328" s="80"/>
      <c r="AA328" s="178"/>
    </row>
    <row r="329" spans="1:27" x14ac:dyDescent="0.25">
      <c r="A329" s="166"/>
      <c r="B329" s="178"/>
      <c r="C329" s="168"/>
      <c r="D329" s="80"/>
      <c r="E329" s="180"/>
      <c r="F329" s="168"/>
      <c r="G329" s="35"/>
      <c r="H329" s="168"/>
      <c r="I329" s="35"/>
      <c r="J329" s="35"/>
      <c r="K329" s="173"/>
      <c r="L329" s="168"/>
      <c r="M329" s="65"/>
      <c r="N329" s="66" t="s">
        <v>376</v>
      </c>
      <c r="O329" s="66" t="s">
        <v>376</v>
      </c>
      <c r="P329" s="66" t="s">
        <v>376</v>
      </c>
      <c r="Q329" s="168"/>
      <c r="R329" s="35"/>
      <c r="S329" s="168"/>
      <c r="T329" s="35"/>
      <c r="U329" s="35"/>
      <c r="V329" s="173"/>
      <c r="W329" s="80"/>
      <c r="X329" s="80"/>
      <c r="Y329" s="80"/>
      <c r="Z329" s="80"/>
      <c r="AA329" s="178"/>
    </row>
    <row r="330" spans="1:27" x14ac:dyDescent="0.25">
      <c r="A330" s="166"/>
      <c r="B330" s="179"/>
      <c r="C330" s="169"/>
      <c r="D330" s="80"/>
      <c r="E330" s="180"/>
      <c r="F330" s="169"/>
      <c r="G330" s="35"/>
      <c r="H330" s="169"/>
      <c r="I330" s="35"/>
      <c r="J330" s="35"/>
      <c r="K330" s="173"/>
      <c r="L330" s="169"/>
      <c r="M330" s="65"/>
      <c r="N330" s="66" t="s">
        <v>376</v>
      </c>
      <c r="O330" s="66" t="s">
        <v>376</v>
      </c>
      <c r="P330" s="66" t="s">
        <v>376</v>
      </c>
      <c r="Q330" s="169"/>
      <c r="R330" s="35"/>
      <c r="S330" s="169"/>
      <c r="T330" s="35"/>
      <c r="U330" s="35"/>
      <c r="V330" s="173"/>
      <c r="W330" s="80"/>
      <c r="X330" s="80"/>
      <c r="Y330" s="80"/>
      <c r="Z330" s="80"/>
      <c r="AA330" s="179"/>
    </row>
    <row r="331" spans="1:27" ht="48" customHeight="1" x14ac:dyDescent="0.25">
      <c r="A331" s="166">
        <v>63</v>
      </c>
      <c r="B331" s="163" t="s">
        <v>1069</v>
      </c>
      <c r="C331" s="167" t="s">
        <v>288</v>
      </c>
      <c r="D331" s="65" t="s">
        <v>956</v>
      </c>
      <c r="E331" s="180" t="s">
        <v>959</v>
      </c>
      <c r="F331" s="167" t="s">
        <v>361</v>
      </c>
      <c r="G331" s="35">
        <f>IF(F331="1 - Rara vez",1,IF(F331="2 - Improbable",2,IF(F331="3 - Posible",3,IF(F331="4 - Probable",4,IF(F331="5 - Casi seguro",5,IF(F331="1 - Baja",6,IF(F331="2 - Media",7,IF(F331="3 - Alta",8,IF(F331="Seleccione",0)))))))))</f>
        <v>8</v>
      </c>
      <c r="H331" s="167" t="s">
        <v>364</v>
      </c>
      <c r="I331" s="35">
        <f>IF(H331="1 -Insignificante",1,IF(H331="2 -Menor",2,IF(H331="3 -Moderado",3,IF(H331="5 -Moderado",6,IF(H331="4 -Mayor",4,IF(H331="10 -Mayor",7,IF(H331="5 -Catastrófico",5,IF(H331="20 -Catastrófico",8,IF(H331="1 - Mínimo/Leve",9,IF(H331="2 - Importante",10,IF(H331="3 - Fuerte",11,IF(H331="Seleccione",0))))))))))))</f>
        <v>11</v>
      </c>
      <c r="J331" s="35">
        <f>IF(AND(G331=1,I331=1),1,IF(AND(G331=1,I331=2),2,IF(AND(G331=1,I331=3),3,IF(AND(G331=1,I331=4),4,IF(AND(G331=1,I331=5),5,IF(AND(G331=2,I331=1),6,IF(AND(G331=2,I331=2),7,IF(AND(G331=2,I331=3),8,IF(AND(G331=2,I331=4),9,IF(AND(G331=2,I331=5),10,IF(AND(G331=3,I331=1),11,IF(AND(G331=3,I331=2),12,IF(AND(G331=3,I331=3),13,IF(AND(G331=3,I331=4),14,IF(AND(G331=3,I331=5),15,IF(AND(G331=4,I331=1),16,IF(AND(G331=4,I331=2),17,IF(AND(G331=4,I331=3),18,IF(AND(G331=4,I331=4),19,IF(AND(G331=4,I331=5),20,IF(AND(G331=5,I331=1),21,IF(AND(G331=5,I331=2),22,IF(AND(G331=5,I331=3),23,IF(AND(G331=5,I331=4),24,IF(AND(G331=5,I331=5),25,IF(AND(G331=1,I331=6),26,IF(AND(G331=1,I331=7),27,IF(AND(G331=1,I331=8),28,IF(AND(G331=2,I331=6),29,IF(AND(G331=2,I331=7),30,IF(AND(G331=2,I331=8),31,IF(AND(G331=3,I331=6),32,IF(AND(G331=3,I331=7),33,IF(AND(G331=3,I331=8),34,IF(AND(G331=4,I331=6),35,IF(AND(G331=4,I331=7),36,IF(AND(G331=4,I331=8),37,IF(AND(G331=5,I331=6),38,IF(AND(G331=5,I331=7),39,IF(AND(G331=5,I331=8),40,IF(AND(G331=6,I331=9),41,IF(AND(G331=6,I331=10),42,IF(AND(G331=6,I331=11),43,IF(AND(G331=7,I331=9),44,IF(AND(G331=7,I331=10),45,IF(AND(G331=7,I331=11),46,IF(AND(G331=8,I331=9),47,IF(AND(G331=8,I331=10),48,IF(AND(G331=8,I331=11),49,"Seleccione")))))))))))))))))))))))))))))))))))))))))))))))))</f>
        <v>49</v>
      </c>
      <c r="K331" s="173" t="str">
        <f>IF(J331=1,'Etapa 2 - Análisis'!$Y$4,IF(J331=2,'Etapa 2 - Análisis'!$Z$4,IF(J331=6,'Etapa 2 - Análisis'!$AD$4,IF(J331=7,'Etapa 2 - Análisis'!$AE$4,IF(J331=11,'Etapa 2 - Análisis'!$AI$4,IF(J331=3,'Etapa 2 - Análisis'!$AA$4,IF(J331=8,'Etapa 2 - Análisis'!$AF$4,IF(J331=12,'Etapa 2 - Análisis'!$AJ$4,IF(J331=16,'Etapa 2 - Análisis'!$AN$4,IF(J331=4,'Etapa 2 - Análisis'!$AB$4,IF(J331=5,'Etapa 2 - Análisis'!$AC$4,IF(J331=9,'Etapa 2 - Análisis'!$AG$4,IF(J331=13,'Etapa 2 - Análisis'!$AK$4,IF(J331=17,'Etapa 2 - Análisis'!$AO$4,IF(J331=18,'Etapa 2 - Análisis'!$AP$4,IF(J331=21,'Etapa 2 - Análisis'!$AS$4,IF(J331=22,'Etapa 2 - Análisis'!$AT$4,IF(J331=10,'Etapa 2 - Análisis'!$AH$4,IF(J331=14,'Etapa 2 - Análisis'!$AL$4,IF(J331=15,'Etapa 2 - Análisis'!$AM$4,IF(J331=19,'Etapa 2 - Análisis'!$AQ$4,IF(J331=20,'Etapa 2 - Análisis'!$AR$4,IF(J331=23,'Etapa 2 - Análisis'!$AU$4,IF(J331=24,'Etapa 2 - Análisis'!$AV$4,IF(J331=25,'Etapa 2 - Análisis'!$AW$4,IF(J331=26,'Etapa 2 - Análisis'!$Y$13,IF(J331=27,'Etapa 2 - Análisis'!$Z$13,IF(J331=28,'Etapa 2 - Análisis'!$AA$13,IF(J331=29,'Etapa 2 - Análisis'!$AB$13,IF(J331=30,'Etapa 2 - Análisis'!$AC$13,IF(J331=31,'Etapa 2 - Análisis'!$AD$13,IF(J331=32,'Etapa 2 - Análisis'!$AE$13,IF(J331=33,'Etapa 2 - Análisis'!$AF$13,IF(J331=34,'Etapa 2 - Análisis'!$AG$13,IF(J331=35,'Etapa 2 - Análisis'!$AH$13,IF(J331=36,'Etapa 2 - Análisis'!$AI$13,IF(J331=37,'Etapa 2 - Análisis'!$AJ$13,IF(J331=38,'Etapa 2 - Análisis'!$AK$13,IF(J331=39,'Etapa 2 - Análisis'!$AL$13,IF(J331=40,'Etapa 2 - Análisis'!$AM$13,IF(J331=41,'Etapa 2 - Análisis'!$Y$8,IF(J331=42,'Etapa 2 - Análisis'!$Z$8,IF(J331=43,'Etapa 2 - Análisis'!$AA$8,IF(J331=44,'Etapa 2 - Análisis'!$AB$8,IF(J331=45,'Etapa 2 - Análisis'!$AC$8,IF(J331=46,'Etapa 2 - Análisis'!$AD$8,IF(J331=47,'Etapa 2 - Análisis'!$AE$8,IF(J331=48,'Etapa 2 - Análisis'!$AF$8,IF(J331=49,'Etapa 2 - Análisis'!$AG$8,"Sin Zona")))))))))))))))))))))))))))))))))))))))))))))))))</f>
        <v>ZONA DE OPORTUNIDAD MUY BENEFICIOSA</v>
      </c>
      <c r="L331" s="167" t="s">
        <v>369</v>
      </c>
      <c r="M331" s="65" t="s">
        <v>1252</v>
      </c>
      <c r="N331" s="66" t="s">
        <v>376</v>
      </c>
      <c r="O331" s="66" t="s">
        <v>376</v>
      </c>
      <c r="P331" s="66" t="s">
        <v>376</v>
      </c>
      <c r="Q331" s="167" t="s">
        <v>218</v>
      </c>
      <c r="R331" s="35">
        <f>IF(Q331="1 - Rara vez",1,IF(Q331="2 - Improbable",2,IF(Q331="3 - Posible",3,IF(Q331="4 - Probable",4,IF(Q331="5 - Casi seguro",5,IF(Q331="1 - Baja",6,IF(Q331="2 - Media",7,IF(Q331="3 - Alta",8,IF(Q331="NO APLICA","",IF(Q331="Seleccione",0))))))))))</f>
        <v>0</v>
      </c>
      <c r="S331" s="167" t="s">
        <v>218</v>
      </c>
      <c r="T331" s="35">
        <f>IF(S331="1 -Insignificante",1,IF(S331="2 -Menor",2,IF(S331="3 -Moderado",3,IF(S331="4 -Mayor",4,IF(S331="10 -Mayor",7,IF(S331="5 -Catastrófico",5,IF(S331="5 -Moderado",6,IF(S331="20 -Catastrófico",8,IF(S331="1 - Mínimo/Leve",9,IF(S331="2 - Importante",10,IF(S331="3 - Fuerte",11,IF(S331="NO APLICA","",IF(S331="Seleccione",0)))))))))))))</f>
        <v>0</v>
      </c>
      <c r="U331" s="35" t="str">
        <f>IF(AND(R331=1,T331=1),1,IF(AND(R331=1,T331=2),2,IF(AND(R331=1,T331=3),3,IF(AND(R331=1,T331=4),4,IF(AND(R331=1,T331=5),5,IF(AND(R331=2,T331=1),6,IF(AND(R331=2,T331=2),7,IF(AND(R331=2,T331=3),8,IF(AND(R331=2,T331=4),9,IF(AND(R331=2,T331=5),10,IF(AND(R331=3,T331=1),11,IF(AND(R331=3,T331=2),12,IF(AND(R331=3,T331=3),13,IF(AND(R331=3,T331=4),14,IF(AND(R331=3,T331=5),15,IF(AND(R331=4,T331=1),16,IF(AND(R331=4,T331=2),17,IF(AND(R331=4,T331=3),18,IF(AND(R331=4,T331=4),19,IF(AND(R331=4,T331=5),20,IF(AND(R331=5,T331=1),21,IF(AND(R331=5,T331=2),22,IF(AND(R331=5,T331=3),23,IF(AND(R331=5,T331=4),24,IF(AND(R331=5,T331=5),25,IF(AND(R331=1,T331=6),26,IF(AND(R331=1,T331=7),27,IF(AND(R331=1,T331=8),28,IF(AND(R331=2,T331=6),29,IF(AND(R331=2,T331=7),30,IF(AND(R331=2,T331=8),31,IF(AND(R331=3,T331=6),32,IF(AND(R331=3,T331=7),33,IF(AND(R331=3,T331=8),34,IF(AND(R331=4,T331=6),35,IF(AND(R331=4,T331=7),36,IF(AND(R331=4,T331=8),37,IF(AND(R331=5,T331=6),38,IF(AND(R331=5,T331=7),39,IF(AND(R331=5,T331=8),40,IF(AND(R331=6,T331=9),41,IF(AND(R331=6,T331=10),42,IF(AND(R331=6,T331=11),43,IF(AND(R331=7,T331=9),44,IF(AND(R331=7,T331=10),45,IF(AND(R331=7,T331=11),46,IF(AND(R331=8,T331=9),47,IF(AND(R331=8,T331=10),48,IF(AND(R331=8,T331=11),49,IF(AND(R331="",T331=""),"","Seleccione"))))))))))))))))))))))))))))))))))))))))))))))))))</f>
        <v>Seleccione</v>
      </c>
      <c r="V331" s="173" t="str">
        <f>IF(U331=1,'Etapa 2 - Análisis'!$Y$4,IF(U331=2,'Etapa 2 - Análisis'!$Z$4,IF(U331=6,'Etapa 2 - Análisis'!$AD$4,IF(U331=7,'Etapa 2 - Análisis'!$AE$4,IF(U331=11,'Etapa 2 - Análisis'!$AI$4,IF(U331=3,'Etapa 2 - Análisis'!$AA$4,IF(U331=8,'Etapa 2 - Análisis'!$AF$4,IF(U331=12,'Etapa 2 - Análisis'!$AJ$4,IF(U331=16,'Etapa 2 - Análisis'!$AN$4,IF(U331=4,'Etapa 2 - Análisis'!$AB$4,IF(U331=5,'Etapa 2 - Análisis'!$AC$4,IF(U331=9,'Etapa 2 - Análisis'!$AF$4,IF(U331=13,'Etapa 2 - Análisis'!$AK$4,IF(U331=17,'Etapa 2 - Análisis'!$AO$4,IF(U331=18,'Etapa 2 - Análisis'!$AP$4,IF(U331=21,'Etapa 2 - Análisis'!$AS$4,IF(U331=22,'Etapa 2 - Análisis'!$AT$4,IF(U331=10,'Etapa 2 - Análisis'!$AH$4,IF(U331=14,'Etapa 2 - Análisis'!$AL$4,IF(U331=15,'Etapa 2 - Análisis'!$AM$4,IF(U331=19,'Etapa 2 - Análisis'!$AQ$4,IF(U331=20,'Etapa 2 - Análisis'!$AR$4,IF(U331=23,'Etapa 2 - Análisis'!$AU$4,IF(U331=24,'Etapa 2 - Análisis'!$AV$4,IF(U331=25,'Etapa 2 - Análisis'!$AW$4,IF(U331=26,'Etapa 2 - Análisis'!$Y$13,IF(U331=27,'Etapa 2 - Análisis'!$Z$13,IF(U331=28,'Etapa 2 - Análisis'!$AA$13,IF(U331=29,'Etapa 2 - Análisis'!$AB$13,IF(U331=30,'Etapa 2 - Análisis'!$AC$13,IF(U331=31,'Etapa 2 - Análisis'!$AD$13,IF(U331=32,'Etapa 2 - Análisis'!$AE$13,IF(U331=33,'Etapa 2 - Análisis'!$AF$13,IF(U331=34,'Etapa 2 - Análisis'!$AG$13,IF(U331=35,'Etapa 2 - Análisis'!$AH$13,IF(U331=36,'Etapa 2 - Análisis'!$AI$13,IF(U331=37,'Etapa 2 - Análisis'!$AJ$13,IF(U331=38,'Etapa 2 - Análisis'!$AK$13,IF(U331=39,'Etapa 2 - Análisis'!$AL$13,IF(U331=40,'Etapa 2 - Análisis'!$AM$13,IF(U331=41,'Etapa 2 - Análisis'!$Y$8,IF(U331=42,'Etapa 2 - Análisis'!$Z$8,IF(U331=43,'Etapa 2 - Análisis'!$AA$8,IF(U331=44,'Etapa 2 - Análisis'!$AB$8,IF(U331=45,'Etapa 2 - Análisis'!$AC$8,IF(U331=46,'Etapa 2 - Análisis'!$AD$8,IF(U331=47,'Etapa 2 - Análisis'!$AE$8,IF(U331=48,'Etapa 2 - Análisis'!$AF$8,IF(U331=49,'Etapa 2 - Análisis'!$AG$8,IF(U331="","NO APLICA","Sin Zona"))))))))))))))))))))))))))))))))))))))))))))))))))</f>
        <v>Sin Zona</v>
      </c>
      <c r="W331" s="80" t="s">
        <v>1250</v>
      </c>
      <c r="X331" s="207" t="s">
        <v>430</v>
      </c>
      <c r="Y331" s="208"/>
      <c r="Z331" s="80" t="s">
        <v>1253</v>
      </c>
      <c r="AA331" s="258" t="s">
        <v>963</v>
      </c>
    </row>
    <row r="332" spans="1:27" ht="73.5" customHeight="1" x14ac:dyDescent="0.25">
      <c r="A332" s="166"/>
      <c r="B332" s="164"/>
      <c r="C332" s="168"/>
      <c r="D332" s="65" t="s">
        <v>957</v>
      </c>
      <c r="E332" s="180"/>
      <c r="F332" s="168"/>
      <c r="G332" s="35"/>
      <c r="H332" s="168"/>
      <c r="I332" s="35"/>
      <c r="J332" s="35"/>
      <c r="K332" s="173"/>
      <c r="L332" s="168"/>
      <c r="M332" s="65" t="s">
        <v>960</v>
      </c>
      <c r="N332" s="66" t="s">
        <v>376</v>
      </c>
      <c r="O332" s="66" t="s">
        <v>376</v>
      </c>
      <c r="P332" s="66" t="s">
        <v>376</v>
      </c>
      <c r="Q332" s="168"/>
      <c r="R332" s="35"/>
      <c r="S332" s="168"/>
      <c r="T332" s="35"/>
      <c r="U332" s="35"/>
      <c r="V332" s="173"/>
      <c r="W332" s="80" t="s">
        <v>1250</v>
      </c>
      <c r="X332" s="207" t="s">
        <v>964</v>
      </c>
      <c r="Y332" s="208"/>
      <c r="Z332" s="65" t="s">
        <v>760</v>
      </c>
      <c r="AA332" s="258"/>
    </row>
    <row r="333" spans="1:27" ht="55.5" customHeight="1" x14ac:dyDescent="0.25">
      <c r="A333" s="166"/>
      <c r="B333" s="164"/>
      <c r="C333" s="168"/>
      <c r="D333" s="65" t="s">
        <v>958</v>
      </c>
      <c r="E333" s="180"/>
      <c r="F333" s="168"/>
      <c r="G333" s="35"/>
      <c r="H333" s="168"/>
      <c r="I333" s="35"/>
      <c r="J333" s="35"/>
      <c r="K333" s="173"/>
      <c r="L333" s="168"/>
      <c r="M333" s="65" t="s">
        <v>961</v>
      </c>
      <c r="N333" s="66" t="s">
        <v>376</v>
      </c>
      <c r="O333" s="66" t="s">
        <v>376</v>
      </c>
      <c r="P333" s="66" t="s">
        <v>376</v>
      </c>
      <c r="Q333" s="168"/>
      <c r="R333" s="35"/>
      <c r="S333" s="168"/>
      <c r="T333" s="35"/>
      <c r="U333" s="35"/>
      <c r="V333" s="173"/>
      <c r="W333" s="80" t="s">
        <v>1250</v>
      </c>
      <c r="X333" s="207" t="s">
        <v>430</v>
      </c>
      <c r="Y333" s="208"/>
      <c r="Z333" s="65" t="s">
        <v>962</v>
      </c>
      <c r="AA333" s="258"/>
    </row>
    <row r="334" spans="1:27" x14ac:dyDescent="0.25">
      <c r="A334" s="166"/>
      <c r="B334" s="164"/>
      <c r="C334" s="168"/>
      <c r="D334" s="80"/>
      <c r="E334" s="180"/>
      <c r="F334" s="168"/>
      <c r="G334" s="35"/>
      <c r="H334" s="168"/>
      <c r="I334" s="35"/>
      <c r="J334" s="35"/>
      <c r="K334" s="173"/>
      <c r="L334" s="168"/>
      <c r="M334" s="65"/>
      <c r="N334" s="66" t="s">
        <v>376</v>
      </c>
      <c r="O334" s="66" t="s">
        <v>376</v>
      </c>
      <c r="P334" s="66" t="s">
        <v>376</v>
      </c>
      <c r="Q334" s="168"/>
      <c r="R334" s="35"/>
      <c r="S334" s="168"/>
      <c r="T334" s="35"/>
      <c r="U334" s="35"/>
      <c r="V334" s="173"/>
      <c r="W334" s="65"/>
      <c r="X334" s="82"/>
      <c r="Y334" s="82"/>
      <c r="Z334" s="65"/>
      <c r="AA334" s="258"/>
    </row>
    <row r="335" spans="1:27" x14ac:dyDescent="0.25">
      <c r="A335" s="166"/>
      <c r="B335" s="165"/>
      <c r="C335" s="169"/>
      <c r="D335" s="80"/>
      <c r="E335" s="180"/>
      <c r="F335" s="169"/>
      <c r="G335" s="35"/>
      <c r="H335" s="169"/>
      <c r="I335" s="35"/>
      <c r="J335" s="35"/>
      <c r="K335" s="173"/>
      <c r="L335" s="169"/>
      <c r="M335" s="65"/>
      <c r="N335" s="66" t="s">
        <v>376</v>
      </c>
      <c r="O335" s="66" t="s">
        <v>376</v>
      </c>
      <c r="P335" s="66" t="s">
        <v>376</v>
      </c>
      <c r="Q335" s="169"/>
      <c r="R335" s="35"/>
      <c r="S335" s="169"/>
      <c r="T335" s="35"/>
      <c r="U335" s="35"/>
      <c r="V335" s="173"/>
      <c r="W335" s="65"/>
      <c r="X335" s="82"/>
      <c r="Y335" s="82"/>
      <c r="Z335" s="65"/>
      <c r="AA335" s="258"/>
    </row>
    <row r="336" spans="1:27" ht="59.25" customHeight="1" x14ac:dyDescent="0.25">
      <c r="A336" s="166">
        <v>64</v>
      </c>
      <c r="B336" s="163" t="s">
        <v>1070</v>
      </c>
      <c r="C336" s="167" t="s">
        <v>288</v>
      </c>
      <c r="D336" s="80" t="s">
        <v>965</v>
      </c>
      <c r="E336" s="180" t="s">
        <v>966</v>
      </c>
      <c r="F336" s="167" t="s">
        <v>361</v>
      </c>
      <c r="G336" s="35">
        <f>IF(F336="1 - Rara vez",1,IF(F336="2 - Improbable",2,IF(F336="3 - Posible",3,IF(F336="4 - Probable",4,IF(F336="5 - Casi seguro",5,IF(F336="1 - Baja",6,IF(F336="2 - Media",7,IF(F336="3 - Alta",8,IF(F336="Seleccione",0)))))))))</f>
        <v>8</v>
      </c>
      <c r="H336" s="167" t="s">
        <v>364</v>
      </c>
      <c r="I336" s="35">
        <f>IF(H336="1 -Insignificante",1,IF(H336="2 -Menor",2,IF(H336="3 -Moderado",3,IF(H336="5 -Moderado",6,IF(H336="4 -Mayor",4,IF(H336="10 -Mayor",7,IF(H336="5 -Catastrófico",5,IF(H336="20 -Catastrófico",8,IF(H336="1 - Mínimo/Leve",9,IF(H336="2 - Importante",10,IF(H336="3 - Fuerte",11,IF(H336="Seleccione",0))))))))))))</f>
        <v>11</v>
      </c>
      <c r="J336" s="35">
        <f>IF(AND(G336=1,I336=1),1,IF(AND(G336=1,I336=2),2,IF(AND(G336=1,I336=3),3,IF(AND(G336=1,I336=4),4,IF(AND(G336=1,I336=5),5,IF(AND(G336=2,I336=1),6,IF(AND(G336=2,I336=2),7,IF(AND(G336=2,I336=3),8,IF(AND(G336=2,I336=4),9,IF(AND(G336=2,I336=5),10,IF(AND(G336=3,I336=1),11,IF(AND(G336=3,I336=2),12,IF(AND(G336=3,I336=3),13,IF(AND(G336=3,I336=4),14,IF(AND(G336=3,I336=5),15,IF(AND(G336=4,I336=1),16,IF(AND(G336=4,I336=2),17,IF(AND(G336=4,I336=3),18,IF(AND(G336=4,I336=4),19,IF(AND(G336=4,I336=5),20,IF(AND(G336=5,I336=1),21,IF(AND(G336=5,I336=2),22,IF(AND(G336=5,I336=3),23,IF(AND(G336=5,I336=4),24,IF(AND(G336=5,I336=5),25,IF(AND(G336=1,I336=6),26,IF(AND(G336=1,I336=7),27,IF(AND(G336=1,I336=8),28,IF(AND(G336=2,I336=6),29,IF(AND(G336=2,I336=7),30,IF(AND(G336=2,I336=8),31,IF(AND(G336=3,I336=6),32,IF(AND(G336=3,I336=7),33,IF(AND(G336=3,I336=8),34,IF(AND(G336=4,I336=6),35,IF(AND(G336=4,I336=7),36,IF(AND(G336=4,I336=8),37,IF(AND(G336=5,I336=6),38,IF(AND(G336=5,I336=7),39,IF(AND(G336=5,I336=8),40,IF(AND(G336=6,I336=9),41,IF(AND(G336=6,I336=10),42,IF(AND(G336=6,I336=11),43,IF(AND(G336=7,I336=9),44,IF(AND(G336=7,I336=10),45,IF(AND(G336=7,I336=11),46,IF(AND(G336=8,I336=9),47,IF(AND(G336=8,I336=10),48,IF(AND(G336=8,I336=11),49,"Seleccione")))))))))))))))))))))))))))))))))))))))))))))))))</f>
        <v>49</v>
      </c>
      <c r="K336" s="173" t="str">
        <f>IF(J336=1,'Etapa 2 - Análisis'!$Y$4,IF(J336=2,'Etapa 2 - Análisis'!$Z$4,IF(J336=6,'Etapa 2 - Análisis'!$AD$4,IF(J336=7,'Etapa 2 - Análisis'!$AE$4,IF(J336=11,'Etapa 2 - Análisis'!$AI$4,IF(J336=3,'Etapa 2 - Análisis'!$AA$4,IF(J336=8,'Etapa 2 - Análisis'!$AF$4,IF(J336=12,'Etapa 2 - Análisis'!$AJ$4,IF(J336=16,'Etapa 2 - Análisis'!$AN$4,IF(J336=4,'Etapa 2 - Análisis'!$AB$4,IF(J336=5,'Etapa 2 - Análisis'!$AC$4,IF(J336=9,'Etapa 2 - Análisis'!$AG$4,IF(J336=13,'Etapa 2 - Análisis'!$AK$4,IF(J336=17,'Etapa 2 - Análisis'!$AO$4,IF(J336=18,'Etapa 2 - Análisis'!$AP$4,IF(J336=21,'Etapa 2 - Análisis'!$AS$4,IF(J336=22,'Etapa 2 - Análisis'!$AT$4,IF(J336=10,'Etapa 2 - Análisis'!$AH$4,IF(J336=14,'Etapa 2 - Análisis'!$AL$4,IF(J336=15,'Etapa 2 - Análisis'!$AM$4,IF(J336=19,'Etapa 2 - Análisis'!$AQ$4,IF(J336=20,'Etapa 2 - Análisis'!$AR$4,IF(J336=23,'Etapa 2 - Análisis'!$AU$4,IF(J336=24,'Etapa 2 - Análisis'!$AV$4,IF(J336=25,'Etapa 2 - Análisis'!$AW$4,IF(J336=26,'Etapa 2 - Análisis'!$Y$13,IF(J336=27,'Etapa 2 - Análisis'!$Z$13,IF(J336=28,'Etapa 2 - Análisis'!$AA$13,IF(J336=29,'Etapa 2 - Análisis'!$AB$13,IF(J336=30,'Etapa 2 - Análisis'!$AC$13,IF(J336=31,'Etapa 2 - Análisis'!$AD$13,IF(J336=32,'Etapa 2 - Análisis'!$AE$13,IF(J336=33,'Etapa 2 - Análisis'!$AF$13,IF(J336=34,'Etapa 2 - Análisis'!$AG$13,IF(J336=35,'Etapa 2 - Análisis'!$AH$13,IF(J336=36,'Etapa 2 - Análisis'!$AI$13,IF(J336=37,'Etapa 2 - Análisis'!$AJ$13,IF(J336=38,'Etapa 2 - Análisis'!$AK$13,IF(J336=39,'Etapa 2 - Análisis'!$AL$13,IF(J336=40,'Etapa 2 - Análisis'!$AM$13,IF(J336=41,'Etapa 2 - Análisis'!$Y$8,IF(J336=42,'Etapa 2 - Análisis'!$Z$8,IF(J336=43,'Etapa 2 - Análisis'!$AA$8,IF(J336=44,'Etapa 2 - Análisis'!$AB$8,IF(J336=45,'Etapa 2 - Análisis'!$AC$8,IF(J336=46,'Etapa 2 - Análisis'!$AD$8,IF(J336=47,'Etapa 2 - Análisis'!$AE$8,IF(J336=48,'Etapa 2 - Análisis'!$AF$8,IF(J336=49,'Etapa 2 - Análisis'!$AG$8,"Sin Zona")))))))))))))))))))))))))))))))))))))))))))))))))</f>
        <v>ZONA DE OPORTUNIDAD MUY BENEFICIOSA</v>
      </c>
      <c r="L336" s="167" t="s">
        <v>369</v>
      </c>
      <c r="M336" s="65" t="s">
        <v>967</v>
      </c>
      <c r="N336" s="66" t="s">
        <v>376</v>
      </c>
      <c r="O336" s="66" t="s">
        <v>376</v>
      </c>
      <c r="P336" s="66" t="s">
        <v>376</v>
      </c>
      <c r="Q336" s="167" t="s">
        <v>218</v>
      </c>
      <c r="R336" s="35">
        <f>IF(Q336="1 - Rara vez",1,IF(Q336="2 - Improbable",2,IF(Q336="3 - Posible",3,IF(Q336="4 - Probable",4,IF(Q336="5 - Casi seguro",5,IF(Q336="1 - Baja",6,IF(Q336="2 - Media",7,IF(Q336="3 - Alta",8,IF(Q336="NO APLICA","",IF(Q336="Seleccione",0))))))))))</f>
        <v>0</v>
      </c>
      <c r="S336" s="167" t="s">
        <v>218</v>
      </c>
      <c r="T336" s="35">
        <f>IF(S336="1 -Insignificante",1,IF(S336="2 -Menor",2,IF(S336="3 -Moderado",3,IF(S336="4 -Mayor",4,IF(S336="10 -Mayor",7,IF(S336="5 -Catastrófico",5,IF(S336="5 -Moderado",6,IF(S336="20 -Catastrófico",8,IF(S336="1 - Mínimo/Leve",9,IF(S336="2 - Importante",10,IF(S336="3 - Fuerte",11,IF(S336="NO APLICA","",IF(S336="Seleccione",0)))))))))))))</f>
        <v>0</v>
      </c>
      <c r="U336" s="35" t="str">
        <f>IF(AND(R336=1,T336=1),1,IF(AND(R336=1,T336=2),2,IF(AND(R336=1,T336=3),3,IF(AND(R336=1,T336=4),4,IF(AND(R336=1,T336=5),5,IF(AND(R336=2,T336=1),6,IF(AND(R336=2,T336=2),7,IF(AND(R336=2,T336=3),8,IF(AND(R336=2,T336=4),9,IF(AND(R336=2,T336=5),10,IF(AND(R336=3,T336=1),11,IF(AND(R336=3,T336=2),12,IF(AND(R336=3,T336=3),13,IF(AND(R336=3,T336=4),14,IF(AND(R336=3,T336=5),15,IF(AND(R336=4,T336=1),16,IF(AND(R336=4,T336=2),17,IF(AND(R336=4,T336=3),18,IF(AND(R336=4,T336=4),19,IF(AND(R336=4,T336=5),20,IF(AND(R336=5,T336=1),21,IF(AND(R336=5,T336=2),22,IF(AND(R336=5,T336=3),23,IF(AND(R336=5,T336=4),24,IF(AND(R336=5,T336=5),25,IF(AND(R336=1,T336=6),26,IF(AND(R336=1,T336=7),27,IF(AND(R336=1,T336=8),28,IF(AND(R336=2,T336=6),29,IF(AND(R336=2,T336=7),30,IF(AND(R336=2,T336=8),31,IF(AND(R336=3,T336=6),32,IF(AND(R336=3,T336=7),33,IF(AND(R336=3,T336=8),34,IF(AND(R336=4,T336=6),35,IF(AND(R336=4,T336=7),36,IF(AND(R336=4,T336=8),37,IF(AND(R336=5,T336=6),38,IF(AND(R336=5,T336=7),39,IF(AND(R336=5,T336=8),40,IF(AND(R336=6,T336=9),41,IF(AND(R336=6,T336=10),42,IF(AND(R336=6,T336=11),43,IF(AND(R336=7,T336=9),44,IF(AND(R336=7,T336=10),45,IF(AND(R336=7,T336=11),46,IF(AND(R336=8,T336=9),47,IF(AND(R336=8,T336=10),48,IF(AND(R336=8,T336=11),49,IF(AND(R336="",T336=""),"","Seleccione"))))))))))))))))))))))))))))))))))))))))))))))))))</f>
        <v>Seleccione</v>
      </c>
      <c r="V336" s="173" t="str">
        <f>IF(U336=1,'Etapa 2 - Análisis'!$Y$4,IF(U336=2,'Etapa 2 - Análisis'!$Z$4,IF(U336=6,'Etapa 2 - Análisis'!$AD$4,IF(U336=7,'Etapa 2 - Análisis'!$AE$4,IF(U336=11,'Etapa 2 - Análisis'!$AI$4,IF(U336=3,'Etapa 2 - Análisis'!$AA$4,IF(U336=8,'Etapa 2 - Análisis'!$AF$4,IF(U336=12,'Etapa 2 - Análisis'!$AJ$4,IF(U336=16,'Etapa 2 - Análisis'!$AN$4,IF(U336=4,'Etapa 2 - Análisis'!$AB$4,IF(U336=5,'Etapa 2 - Análisis'!$AC$4,IF(U336=9,'Etapa 2 - Análisis'!$AF$4,IF(U336=13,'Etapa 2 - Análisis'!$AK$4,IF(U336=17,'Etapa 2 - Análisis'!$AO$4,IF(U336=18,'Etapa 2 - Análisis'!$AP$4,IF(U336=21,'Etapa 2 - Análisis'!$AS$4,IF(U336=22,'Etapa 2 - Análisis'!$AT$4,IF(U336=10,'Etapa 2 - Análisis'!$AH$4,IF(U336=14,'Etapa 2 - Análisis'!$AL$4,IF(U336=15,'Etapa 2 - Análisis'!$AM$4,IF(U336=19,'Etapa 2 - Análisis'!$AQ$4,IF(U336=20,'Etapa 2 - Análisis'!$AR$4,IF(U336=23,'Etapa 2 - Análisis'!$AU$4,IF(U336=24,'Etapa 2 - Análisis'!$AV$4,IF(U336=25,'Etapa 2 - Análisis'!$AW$4,IF(U336=26,'Etapa 2 - Análisis'!$Y$13,IF(U336=27,'Etapa 2 - Análisis'!$Z$13,IF(U336=28,'Etapa 2 - Análisis'!$AA$13,IF(U336=29,'Etapa 2 - Análisis'!$AB$13,IF(U336=30,'Etapa 2 - Análisis'!$AC$13,IF(U336=31,'Etapa 2 - Análisis'!$AD$13,IF(U336=32,'Etapa 2 - Análisis'!$AE$13,IF(U336=33,'Etapa 2 - Análisis'!$AF$13,IF(U336=34,'Etapa 2 - Análisis'!$AG$13,IF(U336=35,'Etapa 2 - Análisis'!$AH$13,IF(U336=36,'Etapa 2 - Análisis'!$AI$13,IF(U336=37,'Etapa 2 - Análisis'!$AJ$13,IF(U336=38,'Etapa 2 - Análisis'!$AK$13,IF(U336=39,'Etapa 2 - Análisis'!$AL$13,IF(U336=40,'Etapa 2 - Análisis'!$AM$13,IF(U336=41,'Etapa 2 - Análisis'!$Y$8,IF(U336=42,'Etapa 2 - Análisis'!$Z$8,IF(U336=43,'Etapa 2 - Análisis'!$AA$8,IF(U336=44,'Etapa 2 - Análisis'!$AB$8,IF(U336=45,'Etapa 2 - Análisis'!$AC$8,IF(U336=46,'Etapa 2 - Análisis'!$AD$8,IF(U336=47,'Etapa 2 - Análisis'!$AE$8,IF(U336=48,'Etapa 2 - Análisis'!$AF$8,IF(U336=49,'Etapa 2 - Análisis'!$AG$8,IF(U336="","NO APLICA","Sin Zona"))))))))))))))))))))))))))))))))))))))))))))))))))</f>
        <v>Sin Zona</v>
      </c>
      <c r="W336" s="80" t="s">
        <v>1250</v>
      </c>
      <c r="X336" s="262" t="s">
        <v>972</v>
      </c>
      <c r="Y336" s="263"/>
      <c r="Z336" s="65" t="s">
        <v>1012</v>
      </c>
      <c r="AA336" s="180" t="s">
        <v>973</v>
      </c>
    </row>
    <row r="337" spans="1:27" ht="25.5" x14ac:dyDescent="0.25">
      <c r="A337" s="166"/>
      <c r="B337" s="164"/>
      <c r="C337" s="168"/>
      <c r="D337" s="80"/>
      <c r="E337" s="180"/>
      <c r="F337" s="168"/>
      <c r="G337" s="35"/>
      <c r="H337" s="168"/>
      <c r="I337" s="35"/>
      <c r="J337" s="35"/>
      <c r="K337" s="173"/>
      <c r="L337" s="168"/>
      <c r="M337" s="65" t="s">
        <v>968</v>
      </c>
      <c r="N337" s="66" t="s">
        <v>376</v>
      </c>
      <c r="O337" s="66" t="s">
        <v>376</v>
      </c>
      <c r="P337" s="66" t="s">
        <v>376</v>
      </c>
      <c r="Q337" s="168"/>
      <c r="R337" s="35"/>
      <c r="S337" s="168"/>
      <c r="T337" s="35"/>
      <c r="U337" s="35"/>
      <c r="V337" s="173"/>
      <c r="W337" s="80" t="s">
        <v>1250</v>
      </c>
      <c r="X337" s="264"/>
      <c r="Y337" s="265"/>
      <c r="Z337" s="65" t="s">
        <v>970</v>
      </c>
      <c r="AA337" s="180"/>
    </row>
    <row r="338" spans="1:27" ht="25.5" x14ac:dyDescent="0.25">
      <c r="A338" s="166"/>
      <c r="B338" s="164"/>
      <c r="C338" s="168"/>
      <c r="D338" s="80"/>
      <c r="E338" s="180"/>
      <c r="F338" s="168"/>
      <c r="G338" s="35"/>
      <c r="H338" s="168"/>
      <c r="I338" s="35"/>
      <c r="J338" s="35"/>
      <c r="K338" s="173"/>
      <c r="L338" s="168"/>
      <c r="M338" s="65" t="s">
        <v>969</v>
      </c>
      <c r="N338" s="66" t="s">
        <v>376</v>
      </c>
      <c r="O338" s="66" t="s">
        <v>376</v>
      </c>
      <c r="P338" s="66" t="s">
        <v>376</v>
      </c>
      <c r="Q338" s="168"/>
      <c r="R338" s="35"/>
      <c r="S338" s="168"/>
      <c r="T338" s="35"/>
      <c r="U338" s="35"/>
      <c r="V338" s="173"/>
      <c r="W338" s="80" t="s">
        <v>1250</v>
      </c>
      <c r="X338" s="266"/>
      <c r="Y338" s="267"/>
      <c r="Z338" s="65" t="s">
        <v>971</v>
      </c>
      <c r="AA338" s="180"/>
    </row>
    <row r="339" spans="1:27" x14ac:dyDescent="0.25">
      <c r="A339" s="166"/>
      <c r="B339" s="164"/>
      <c r="C339" s="168"/>
      <c r="D339" s="80"/>
      <c r="E339" s="180"/>
      <c r="F339" s="168"/>
      <c r="G339" s="35"/>
      <c r="H339" s="168"/>
      <c r="I339" s="35"/>
      <c r="J339" s="35"/>
      <c r="K339" s="173"/>
      <c r="L339" s="168"/>
      <c r="M339" s="65"/>
      <c r="N339" s="66" t="s">
        <v>376</v>
      </c>
      <c r="O339" s="66" t="s">
        <v>376</v>
      </c>
      <c r="P339" s="66" t="s">
        <v>376</v>
      </c>
      <c r="Q339" s="168"/>
      <c r="R339" s="35"/>
      <c r="S339" s="168"/>
      <c r="T339" s="35"/>
      <c r="U339" s="35"/>
      <c r="V339" s="173"/>
      <c r="W339" s="65"/>
      <c r="X339" s="82"/>
      <c r="Y339" s="82"/>
      <c r="Z339" s="109"/>
      <c r="AA339" s="180"/>
    </row>
    <row r="340" spans="1:27" x14ac:dyDescent="0.25">
      <c r="A340" s="166"/>
      <c r="B340" s="165"/>
      <c r="C340" s="169"/>
      <c r="D340" s="80"/>
      <c r="E340" s="180"/>
      <c r="F340" s="169"/>
      <c r="G340" s="35"/>
      <c r="H340" s="169"/>
      <c r="I340" s="35"/>
      <c r="J340" s="35"/>
      <c r="K340" s="173"/>
      <c r="L340" s="169"/>
      <c r="M340" s="65"/>
      <c r="N340" s="66" t="s">
        <v>376</v>
      </c>
      <c r="O340" s="66" t="s">
        <v>376</v>
      </c>
      <c r="P340" s="66" t="s">
        <v>376</v>
      </c>
      <c r="Q340" s="169"/>
      <c r="R340" s="35"/>
      <c r="S340" s="169"/>
      <c r="T340" s="35"/>
      <c r="U340" s="35"/>
      <c r="V340" s="173"/>
      <c r="W340" s="65"/>
      <c r="X340" s="82"/>
      <c r="Y340" s="82"/>
      <c r="Z340" s="109"/>
      <c r="AA340" s="180"/>
    </row>
    <row r="341" spans="1:27" ht="213" customHeight="1" x14ac:dyDescent="0.25">
      <c r="A341" s="166">
        <v>65</v>
      </c>
      <c r="B341" s="177" t="s">
        <v>1051</v>
      </c>
      <c r="C341" s="167" t="s">
        <v>288</v>
      </c>
      <c r="D341" s="65" t="s">
        <v>974</v>
      </c>
      <c r="E341" s="177" t="s">
        <v>975</v>
      </c>
      <c r="F341" s="167" t="s">
        <v>361</v>
      </c>
      <c r="G341" s="35">
        <f>IF(F341="1 - Rara vez",1,IF(F341="2 - Improbable",2,IF(F341="3 - Posible",3,IF(F341="4 - Probable",4,IF(F341="5 - Casi seguro",5,IF(F341="1 - Baja",6,IF(F341="2 - Media",7,IF(F341="3 - Alta",8,IF(F341="Seleccione",0)))))))))</f>
        <v>8</v>
      </c>
      <c r="H341" s="167" t="s">
        <v>364</v>
      </c>
      <c r="I341" s="35">
        <f>IF(H341="1 -Insignificante",1,IF(H341="2 -Menor",2,IF(H341="3 -Moderado",3,IF(H341="5 -Moderado",6,IF(H341="4 -Mayor",4,IF(H341="10 -Mayor",7,IF(H341="5 -Catastrófico",5,IF(H341="20 -Catastrófico",8,IF(H341="1 - Mínimo/Leve",9,IF(H341="2 - Importante",10,IF(H341="3 - Fuerte",11,IF(H341="Seleccione",0))))))))))))</f>
        <v>11</v>
      </c>
      <c r="J341" s="35">
        <f>IF(AND(G341=1,I341=1),1,IF(AND(G341=1,I341=2),2,IF(AND(G341=1,I341=3),3,IF(AND(G341=1,I341=4),4,IF(AND(G341=1,I341=5),5,IF(AND(G341=2,I341=1),6,IF(AND(G341=2,I341=2),7,IF(AND(G341=2,I341=3),8,IF(AND(G341=2,I341=4),9,IF(AND(G341=2,I341=5),10,IF(AND(G341=3,I341=1),11,IF(AND(G341=3,I341=2),12,IF(AND(G341=3,I341=3),13,IF(AND(G341=3,I341=4),14,IF(AND(G341=3,I341=5),15,IF(AND(G341=4,I341=1),16,IF(AND(G341=4,I341=2),17,IF(AND(G341=4,I341=3),18,IF(AND(G341=4,I341=4),19,IF(AND(G341=4,I341=5),20,IF(AND(G341=5,I341=1),21,IF(AND(G341=5,I341=2),22,IF(AND(G341=5,I341=3),23,IF(AND(G341=5,I341=4),24,IF(AND(G341=5,I341=5),25,IF(AND(G341=1,I341=6),26,IF(AND(G341=1,I341=7),27,IF(AND(G341=1,I341=8),28,IF(AND(G341=2,I341=6),29,IF(AND(G341=2,I341=7),30,IF(AND(G341=2,I341=8),31,IF(AND(G341=3,I341=6),32,IF(AND(G341=3,I341=7),33,IF(AND(G341=3,I341=8),34,IF(AND(G341=4,I341=6),35,IF(AND(G341=4,I341=7),36,IF(AND(G341=4,I341=8),37,IF(AND(G341=5,I341=6),38,IF(AND(G341=5,I341=7),39,IF(AND(G341=5,I341=8),40,IF(AND(G341=6,I341=9),41,IF(AND(G341=6,I341=10),42,IF(AND(G341=6,I341=11),43,IF(AND(G341=7,I341=9),44,IF(AND(G341=7,I341=10),45,IF(AND(G341=7,I341=11),46,IF(AND(G341=8,I341=9),47,IF(AND(G341=8,I341=10),48,IF(AND(G341=8,I341=11),49,"Seleccione")))))))))))))))))))))))))))))))))))))))))))))))))</f>
        <v>49</v>
      </c>
      <c r="K341" s="173" t="str">
        <f>IF(J341=1,'Etapa 2 - Análisis'!$Y$4,IF(J341=2,'Etapa 2 - Análisis'!$Z$4,IF(J341=6,'Etapa 2 - Análisis'!$AD$4,IF(J341=7,'Etapa 2 - Análisis'!$AE$4,IF(J341=11,'Etapa 2 - Análisis'!$AI$4,IF(J341=3,'Etapa 2 - Análisis'!$AA$4,IF(J341=8,'Etapa 2 - Análisis'!$AF$4,IF(J341=12,'Etapa 2 - Análisis'!$AJ$4,IF(J341=16,'Etapa 2 - Análisis'!$AN$4,IF(J341=4,'Etapa 2 - Análisis'!$AB$4,IF(J341=5,'Etapa 2 - Análisis'!$AC$4,IF(J341=9,'Etapa 2 - Análisis'!$AG$4,IF(J341=13,'Etapa 2 - Análisis'!$AK$4,IF(J341=17,'Etapa 2 - Análisis'!$AO$4,IF(J341=18,'Etapa 2 - Análisis'!$AP$4,IF(J341=21,'Etapa 2 - Análisis'!$AS$4,IF(J341=22,'Etapa 2 - Análisis'!$AT$4,IF(J341=10,'Etapa 2 - Análisis'!$AH$4,IF(J341=14,'Etapa 2 - Análisis'!$AL$4,IF(J341=15,'Etapa 2 - Análisis'!$AM$4,IF(J341=19,'Etapa 2 - Análisis'!$AQ$4,IF(J341=20,'Etapa 2 - Análisis'!$AR$4,IF(J341=23,'Etapa 2 - Análisis'!$AU$4,IF(J341=24,'Etapa 2 - Análisis'!$AV$4,IF(J341=25,'Etapa 2 - Análisis'!$AW$4,IF(J341=26,'Etapa 2 - Análisis'!$Y$13,IF(J341=27,'Etapa 2 - Análisis'!$Z$13,IF(J341=28,'Etapa 2 - Análisis'!$AA$13,IF(J341=29,'Etapa 2 - Análisis'!$AB$13,IF(J341=30,'Etapa 2 - Análisis'!$AC$13,IF(J341=31,'Etapa 2 - Análisis'!$AD$13,IF(J341=32,'Etapa 2 - Análisis'!$AE$13,IF(J341=33,'Etapa 2 - Análisis'!$AF$13,IF(J341=34,'Etapa 2 - Análisis'!$AG$13,IF(J341=35,'Etapa 2 - Análisis'!$AH$13,IF(J341=36,'Etapa 2 - Análisis'!$AI$13,IF(J341=37,'Etapa 2 - Análisis'!$AJ$13,IF(J341=38,'Etapa 2 - Análisis'!$AK$13,IF(J341=39,'Etapa 2 - Análisis'!$AL$13,IF(J341=40,'Etapa 2 - Análisis'!$AM$13,IF(J341=41,'Etapa 2 - Análisis'!$Y$8,IF(J341=42,'Etapa 2 - Análisis'!$Z$8,IF(J341=43,'Etapa 2 - Análisis'!$AA$8,IF(J341=44,'Etapa 2 - Análisis'!$AB$8,IF(J341=45,'Etapa 2 - Análisis'!$AC$8,IF(J341=46,'Etapa 2 - Análisis'!$AD$8,IF(J341=47,'Etapa 2 - Análisis'!$AE$8,IF(J341=48,'Etapa 2 - Análisis'!$AF$8,IF(J341=49,'Etapa 2 - Análisis'!$AG$8,"Sin Zona")))))))))))))))))))))))))))))))))))))))))))))))))</f>
        <v>ZONA DE OPORTUNIDAD MUY BENEFICIOSA</v>
      </c>
      <c r="L341" s="167" t="s">
        <v>369</v>
      </c>
      <c r="M341" s="80" t="s">
        <v>976</v>
      </c>
      <c r="N341" s="66" t="s">
        <v>376</v>
      </c>
      <c r="O341" s="66" t="s">
        <v>376</v>
      </c>
      <c r="P341" s="66" t="s">
        <v>376</v>
      </c>
      <c r="Q341" s="167" t="s">
        <v>218</v>
      </c>
      <c r="R341" s="35">
        <f>IF(Q341="1 - Rara vez",1,IF(Q341="2 - Improbable",2,IF(Q341="3 - Posible",3,IF(Q341="4 - Probable",4,IF(Q341="5 - Casi seguro",5,IF(Q341="1 - Baja",6,IF(Q341="2 - Media",7,IF(Q341="3 - Alta",8,IF(Q341="NO APLICA","",IF(Q341="Seleccione",0))))))))))</f>
        <v>0</v>
      </c>
      <c r="S341" s="167" t="s">
        <v>218</v>
      </c>
      <c r="T341" s="35">
        <f>IF(S341="1 -Insignificante",1,IF(S341="2 -Menor",2,IF(S341="3 -Moderado",3,IF(S341="4 -Mayor",4,IF(S341="10 -Mayor",7,IF(S341="5 -Catastrófico",5,IF(S341="5 -Moderado",6,IF(S341="20 -Catastrófico",8,IF(S341="1 - Mínimo/Leve",9,IF(S341="2 - Importante",10,IF(S341="3 - Fuerte",11,IF(S341="NO APLICA","",IF(S341="Seleccione",0)))))))))))))</f>
        <v>0</v>
      </c>
      <c r="U341" s="35" t="str">
        <f>IF(AND(R341=1,T341=1),1,IF(AND(R341=1,T341=2),2,IF(AND(R341=1,T341=3),3,IF(AND(R341=1,T341=4),4,IF(AND(R341=1,T341=5),5,IF(AND(R341=2,T341=1),6,IF(AND(R341=2,T341=2),7,IF(AND(R341=2,T341=3),8,IF(AND(R341=2,T341=4),9,IF(AND(R341=2,T341=5),10,IF(AND(R341=3,T341=1),11,IF(AND(R341=3,T341=2),12,IF(AND(R341=3,T341=3),13,IF(AND(R341=3,T341=4),14,IF(AND(R341=3,T341=5),15,IF(AND(R341=4,T341=1),16,IF(AND(R341=4,T341=2),17,IF(AND(R341=4,T341=3),18,IF(AND(R341=4,T341=4),19,IF(AND(R341=4,T341=5),20,IF(AND(R341=5,T341=1),21,IF(AND(R341=5,T341=2),22,IF(AND(R341=5,T341=3),23,IF(AND(R341=5,T341=4),24,IF(AND(R341=5,T341=5),25,IF(AND(R341=1,T341=6),26,IF(AND(R341=1,T341=7),27,IF(AND(R341=1,T341=8),28,IF(AND(R341=2,T341=6),29,IF(AND(R341=2,T341=7),30,IF(AND(R341=2,T341=8),31,IF(AND(R341=3,T341=6),32,IF(AND(R341=3,T341=7),33,IF(AND(R341=3,T341=8),34,IF(AND(R341=4,T341=6),35,IF(AND(R341=4,T341=7),36,IF(AND(R341=4,T341=8),37,IF(AND(R341=5,T341=6),38,IF(AND(R341=5,T341=7),39,IF(AND(R341=5,T341=8),40,IF(AND(R341=6,T341=9),41,IF(AND(R341=6,T341=10),42,IF(AND(R341=6,T341=11),43,IF(AND(R341=7,T341=9),44,IF(AND(R341=7,T341=10),45,IF(AND(R341=7,T341=11),46,IF(AND(R341=8,T341=9),47,IF(AND(R341=8,T341=10),48,IF(AND(R341=8,T341=11),49,IF(AND(R341="",T341=""),"","Seleccione"))))))))))))))))))))))))))))))))))))))))))))))))))</f>
        <v>Seleccione</v>
      </c>
      <c r="V341" s="173" t="str">
        <f>IF(U341=1,'Etapa 2 - Análisis'!$Y$4,IF(U341=2,'Etapa 2 - Análisis'!$Z$4,IF(U341=6,'Etapa 2 - Análisis'!$AD$4,IF(U341=7,'Etapa 2 - Análisis'!$AE$4,IF(U341=11,'Etapa 2 - Análisis'!$AI$4,IF(U341=3,'Etapa 2 - Análisis'!$AA$4,IF(U341=8,'Etapa 2 - Análisis'!$AF$4,IF(U341=12,'Etapa 2 - Análisis'!$AJ$4,IF(U341=16,'Etapa 2 - Análisis'!$AN$4,IF(U341=4,'Etapa 2 - Análisis'!$AB$4,IF(U341=5,'Etapa 2 - Análisis'!$AC$4,IF(U341=9,'Etapa 2 - Análisis'!$AF$4,IF(U341=13,'Etapa 2 - Análisis'!$AK$4,IF(U341=17,'Etapa 2 - Análisis'!$AO$4,IF(U341=18,'Etapa 2 - Análisis'!$AP$4,IF(U341=21,'Etapa 2 - Análisis'!$AS$4,IF(U341=22,'Etapa 2 - Análisis'!$AT$4,IF(U341=10,'Etapa 2 - Análisis'!$AH$4,IF(U341=14,'Etapa 2 - Análisis'!$AL$4,IF(U341=15,'Etapa 2 - Análisis'!$AM$4,IF(U341=19,'Etapa 2 - Análisis'!$AQ$4,IF(U341=20,'Etapa 2 - Análisis'!$AR$4,IF(U341=23,'Etapa 2 - Análisis'!$AU$4,IF(U341=24,'Etapa 2 - Análisis'!$AV$4,IF(U341=25,'Etapa 2 - Análisis'!$AW$4,IF(U341=26,'Etapa 2 - Análisis'!$Y$13,IF(U341=27,'Etapa 2 - Análisis'!$Z$13,IF(U341=28,'Etapa 2 - Análisis'!$AA$13,IF(U341=29,'Etapa 2 - Análisis'!$AB$13,IF(U341=30,'Etapa 2 - Análisis'!$AC$13,IF(U341=31,'Etapa 2 - Análisis'!$AD$13,IF(U341=32,'Etapa 2 - Análisis'!$AE$13,IF(U341=33,'Etapa 2 - Análisis'!$AF$13,IF(U341=34,'Etapa 2 - Análisis'!$AG$13,IF(U341=35,'Etapa 2 - Análisis'!$AH$13,IF(U341=36,'Etapa 2 - Análisis'!$AI$13,IF(U341=37,'Etapa 2 - Análisis'!$AJ$13,IF(U341=38,'Etapa 2 - Análisis'!$AK$13,IF(U341=39,'Etapa 2 - Análisis'!$AL$13,IF(U341=40,'Etapa 2 - Análisis'!$AM$13,IF(U341=41,'Etapa 2 - Análisis'!$Y$8,IF(U341=42,'Etapa 2 - Análisis'!$Z$8,IF(U341=43,'Etapa 2 - Análisis'!$AA$8,IF(U341=44,'Etapa 2 - Análisis'!$AB$8,IF(U341=45,'Etapa 2 - Análisis'!$AC$8,IF(U341=46,'Etapa 2 - Análisis'!$AD$8,IF(U341=47,'Etapa 2 - Análisis'!$AE$8,IF(U341=48,'Etapa 2 - Análisis'!$AF$8,IF(U341=49,'Etapa 2 - Análisis'!$AG$8,IF(U341="","NO APLICA","Sin Zona"))))))))))))))))))))))))))))))))))))))))))))))))))</f>
        <v>Sin Zona</v>
      </c>
      <c r="W341" s="114" t="s">
        <v>601</v>
      </c>
      <c r="X341" s="80"/>
      <c r="Y341" s="80"/>
      <c r="Z341" s="114" t="s">
        <v>977</v>
      </c>
      <c r="AA341" s="259" t="s">
        <v>978</v>
      </c>
    </row>
    <row r="342" spans="1:27" x14ac:dyDescent="0.25">
      <c r="A342" s="166"/>
      <c r="B342" s="178"/>
      <c r="C342" s="168"/>
      <c r="D342" s="80"/>
      <c r="E342" s="178"/>
      <c r="F342" s="168"/>
      <c r="G342" s="35"/>
      <c r="H342" s="168"/>
      <c r="I342" s="35"/>
      <c r="J342" s="35"/>
      <c r="K342" s="173"/>
      <c r="L342" s="168"/>
      <c r="M342" s="65"/>
      <c r="N342" s="66" t="s">
        <v>376</v>
      </c>
      <c r="O342" s="66" t="s">
        <v>376</v>
      </c>
      <c r="P342" s="66" t="s">
        <v>376</v>
      </c>
      <c r="Q342" s="168"/>
      <c r="R342" s="35"/>
      <c r="S342" s="168"/>
      <c r="T342" s="35"/>
      <c r="U342" s="35"/>
      <c r="V342" s="173"/>
      <c r="W342" s="80"/>
      <c r="X342" s="80"/>
      <c r="Y342" s="80"/>
      <c r="Z342" s="80"/>
      <c r="AA342" s="260"/>
    </row>
    <row r="343" spans="1:27" x14ac:dyDescent="0.25">
      <c r="A343" s="166"/>
      <c r="B343" s="178"/>
      <c r="C343" s="168"/>
      <c r="D343" s="80"/>
      <c r="E343" s="178"/>
      <c r="F343" s="168"/>
      <c r="G343" s="35"/>
      <c r="H343" s="168"/>
      <c r="I343" s="35"/>
      <c r="J343" s="35"/>
      <c r="K343" s="173"/>
      <c r="L343" s="168"/>
      <c r="M343" s="65"/>
      <c r="N343" s="66" t="s">
        <v>376</v>
      </c>
      <c r="O343" s="66" t="s">
        <v>376</v>
      </c>
      <c r="P343" s="66" t="s">
        <v>376</v>
      </c>
      <c r="Q343" s="168"/>
      <c r="R343" s="35"/>
      <c r="S343" s="168"/>
      <c r="T343" s="35"/>
      <c r="U343" s="35"/>
      <c r="V343" s="173"/>
      <c r="W343" s="80"/>
      <c r="X343" s="80"/>
      <c r="Y343" s="80"/>
      <c r="Z343" s="80"/>
      <c r="AA343" s="260"/>
    </row>
    <row r="344" spans="1:27" x14ac:dyDescent="0.25">
      <c r="A344" s="166"/>
      <c r="B344" s="178"/>
      <c r="C344" s="168"/>
      <c r="D344" s="80"/>
      <c r="E344" s="178"/>
      <c r="F344" s="168"/>
      <c r="G344" s="35"/>
      <c r="H344" s="168"/>
      <c r="I344" s="35"/>
      <c r="J344" s="35"/>
      <c r="K344" s="173"/>
      <c r="L344" s="168"/>
      <c r="M344" s="65"/>
      <c r="N344" s="66" t="s">
        <v>376</v>
      </c>
      <c r="O344" s="66" t="s">
        <v>376</v>
      </c>
      <c r="P344" s="66" t="s">
        <v>376</v>
      </c>
      <c r="Q344" s="168"/>
      <c r="R344" s="35"/>
      <c r="S344" s="168"/>
      <c r="T344" s="35"/>
      <c r="U344" s="35"/>
      <c r="V344" s="173"/>
      <c r="W344" s="80"/>
      <c r="X344" s="80"/>
      <c r="Y344" s="80"/>
      <c r="Z344" s="80"/>
      <c r="AA344" s="260"/>
    </row>
    <row r="345" spans="1:27" x14ac:dyDescent="0.25">
      <c r="A345" s="166"/>
      <c r="B345" s="179"/>
      <c r="C345" s="169"/>
      <c r="D345" s="80"/>
      <c r="E345" s="179"/>
      <c r="F345" s="169"/>
      <c r="G345" s="35"/>
      <c r="H345" s="169"/>
      <c r="I345" s="35"/>
      <c r="J345" s="35"/>
      <c r="K345" s="173"/>
      <c r="L345" s="169"/>
      <c r="M345" s="65"/>
      <c r="N345" s="66" t="s">
        <v>376</v>
      </c>
      <c r="O345" s="66" t="s">
        <v>376</v>
      </c>
      <c r="P345" s="66" t="s">
        <v>376</v>
      </c>
      <c r="Q345" s="169"/>
      <c r="R345" s="35"/>
      <c r="S345" s="169"/>
      <c r="T345" s="35"/>
      <c r="U345" s="35"/>
      <c r="V345" s="173"/>
      <c r="W345" s="80"/>
      <c r="X345" s="80"/>
      <c r="Y345" s="80"/>
      <c r="Z345" s="80"/>
      <c r="AA345" s="261"/>
    </row>
    <row r="346" spans="1:27" ht="50.25" customHeight="1" x14ac:dyDescent="0.25">
      <c r="A346" s="166">
        <v>66</v>
      </c>
      <c r="B346" s="163" t="s">
        <v>1256</v>
      </c>
      <c r="C346" s="167" t="s">
        <v>288</v>
      </c>
      <c r="D346" s="111" t="s">
        <v>979</v>
      </c>
      <c r="E346" s="269" t="s">
        <v>1134</v>
      </c>
      <c r="F346" s="167" t="s">
        <v>361</v>
      </c>
      <c r="G346" s="35">
        <f>IF(F346="1 - Rara vez",1,IF(F346="2 - Improbable",2,IF(F346="3 - Posible",3,IF(F346="4 - Probable",4,IF(F346="5 - Casi seguro",5,IF(F346="1 - Baja",6,IF(F346="2 - Media",7,IF(F346="3 - Alta",8,IF(F346="Seleccione",0)))))))))</f>
        <v>8</v>
      </c>
      <c r="H346" s="167" t="s">
        <v>363</v>
      </c>
      <c r="I346" s="35">
        <f>IF(H346="1 -Insignificante",1,IF(H346="2 -Menor",2,IF(H346="3 -Moderado",3,IF(H346="5 -Moderado",6,IF(H346="4 -Mayor",4,IF(H346="10 -Mayor",7,IF(H346="5 -Catastrófico",5,IF(H346="20 -Catastrófico",8,IF(H346="1 - Mínimo/Leve",9,IF(H346="2 - Importante",10,IF(H346="3 - Fuerte",11,IF(H346="Seleccione",0))))))))))))</f>
        <v>10</v>
      </c>
      <c r="J346" s="35">
        <f>IF(AND(G346=1,I346=1),1,IF(AND(G346=1,I346=2),2,IF(AND(G346=1,I346=3),3,IF(AND(G346=1,I346=4),4,IF(AND(G346=1,I346=5),5,IF(AND(G346=2,I346=1),6,IF(AND(G346=2,I346=2),7,IF(AND(G346=2,I346=3),8,IF(AND(G346=2,I346=4),9,IF(AND(G346=2,I346=5),10,IF(AND(G346=3,I346=1),11,IF(AND(G346=3,I346=2),12,IF(AND(G346=3,I346=3),13,IF(AND(G346=3,I346=4),14,IF(AND(G346=3,I346=5),15,IF(AND(G346=4,I346=1),16,IF(AND(G346=4,I346=2),17,IF(AND(G346=4,I346=3),18,IF(AND(G346=4,I346=4),19,IF(AND(G346=4,I346=5),20,IF(AND(G346=5,I346=1),21,IF(AND(G346=5,I346=2),22,IF(AND(G346=5,I346=3),23,IF(AND(G346=5,I346=4),24,IF(AND(G346=5,I346=5),25,IF(AND(G346=1,I346=6),26,IF(AND(G346=1,I346=7),27,IF(AND(G346=1,I346=8),28,IF(AND(G346=2,I346=6),29,IF(AND(G346=2,I346=7),30,IF(AND(G346=2,I346=8),31,IF(AND(G346=3,I346=6),32,IF(AND(G346=3,I346=7),33,IF(AND(G346=3,I346=8),34,IF(AND(G346=4,I346=6),35,IF(AND(G346=4,I346=7),36,IF(AND(G346=4,I346=8),37,IF(AND(G346=5,I346=6),38,IF(AND(G346=5,I346=7),39,IF(AND(G346=5,I346=8),40,IF(AND(G346=6,I346=9),41,IF(AND(G346=6,I346=10),42,IF(AND(G346=6,I346=11),43,IF(AND(G346=7,I346=9),44,IF(AND(G346=7,I346=10),45,IF(AND(G346=7,I346=11),46,IF(AND(G346=8,I346=9),47,IF(AND(G346=8,I346=10),48,IF(AND(G346=8,I346=11),49,"Seleccione")))))))))))))))))))))))))))))))))))))))))))))))))</f>
        <v>48</v>
      </c>
      <c r="K346" s="173" t="str">
        <f>IF(J346=1,'Etapa 2 - Análisis'!$Y$4,IF(J346=2,'Etapa 2 - Análisis'!$Z$4,IF(J346=6,'Etapa 2 - Análisis'!$AD$4,IF(J346=7,'Etapa 2 - Análisis'!$AE$4,IF(J346=11,'Etapa 2 - Análisis'!$AI$4,IF(J346=3,'Etapa 2 - Análisis'!$AA$4,IF(J346=8,'Etapa 2 - Análisis'!$AF$4,IF(J346=12,'Etapa 2 - Análisis'!$AJ$4,IF(J346=16,'Etapa 2 - Análisis'!$AN$4,IF(J346=4,'Etapa 2 - Análisis'!$AB$4,IF(J346=5,'Etapa 2 - Análisis'!$AC$4,IF(J346=9,'Etapa 2 - Análisis'!$AG$4,IF(J346=13,'Etapa 2 - Análisis'!$AK$4,IF(J346=17,'Etapa 2 - Análisis'!$AO$4,IF(J346=18,'Etapa 2 - Análisis'!$AP$4,IF(J346=21,'Etapa 2 - Análisis'!$AS$4,IF(J346=22,'Etapa 2 - Análisis'!$AT$4,IF(J346=10,'Etapa 2 - Análisis'!$AH$4,IF(J346=14,'Etapa 2 - Análisis'!$AL$4,IF(J346=15,'Etapa 2 - Análisis'!$AM$4,IF(J346=19,'Etapa 2 - Análisis'!$AQ$4,IF(J346=20,'Etapa 2 - Análisis'!$AR$4,IF(J346=23,'Etapa 2 - Análisis'!$AU$4,IF(J346=24,'Etapa 2 - Análisis'!$AV$4,IF(J346=25,'Etapa 2 - Análisis'!$AW$4,IF(J346=26,'Etapa 2 - Análisis'!$Y$13,IF(J346=27,'Etapa 2 - Análisis'!$Z$13,IF(J346=28,'Etapa 2 - Análisis'!$AA$13,IF(J346=29,'Etapa 2 - Análisis'!$AB$13,IF(J346=30,'Etapa 2 - Análisis'!$AC$13,IF(J346=31,'Etapa 2 - Análisis'!$AD$13,IF(J346=32,'Etapa 2 - Análisis'!$AE$13,IF(J346=33,'Etapa 2 - Análisis'!$AF$13,IF(J346=34,'Etapa 2 - Análisis'!$AG$13,IF(J346=35,'Etapa 2 - Análisis'!$AH$13,IF(J346=36,'Etapa 2 - Análisis'!$AI$13,IF(J346=37,'Etapa 2 - Análisis'!$AJ$13,IF(J346=38,'Etapa 2 - Análisis'!$AK$13,IF(J346=39,'Etapa 2 - Análisis'!$AL$13,IF(J346=40,'Etapa 2 - Análisis'!$AM$13,IF(J346=41,'Etapa 2 - Análisis'!$Y$8,IF(J346=42,'Etapa 2 - Análisis'!$Z$8,IF(J346=43,'Etapa 2 - Análisis'!$AA$8,IF(J346=44,'Etapa 2 - Análisis'!$AB$8,IF(J346=45,'Etapa 2 - Análisis'!$AC$8,IF(J346=46,'Etapa 2 - Análisis'!$AD$8,IF(J346=47,'Etapa 2 - Análisis'!$AE$8,IF(J346=48,'Etapa 2 - Análisis'!$AF$8,IF(J346=49,'Etapa 2 - Análisis'!$AG$8,"Sin Zona")))))))))))))))))))))))))))))))))))))))))))))))))</f>
        <v>ZONA DE OPORTUNIDAD BENEFICIOSA</v>
      </c>
      <c r="L346" s="177" t="s">
        <v>369</v>
      </c>
      <c r="M346" s="65" t="s">
        <v>981</v>
      </c>
      <c r="N346" s="66" t="s">
        <v>376</v>
      </c>
      <c r="O346" s="66" t="s">
        <v>376</v>
      </c>
      <c r="P346" s="66" t="s">
        <v>376</v>
      </c>
      <c r="Q346" s="167" t="s">
        <v>218</v>
      </c>
      <c r="R346" s="35">
        <f>IF(Q346="1 - Rara vez",1,IF(Q346="2 - Improbable",2,IF(Q346="3 - Posible",3,IF(Q346="4 - Probable",4,IF(Q346="5 - Casi seguro",5,IF(Q346="1 - Baja",6,IF(Q346="2 - Media",7,IF(Q346="3 - Alta",8,IF(Q346="NO APLICA","",IF(Q346="Seleccione",0))))))))))</f>
        <v>0</v>
      </c>
      <c r="S346" s="167" t="s">
        <v>218</v>
      </c>
      <c r="T346" s="35">
        <f>IF(S346="1 -Insignificante",1,IF(S346="2 -Menor",2,IF(S346="3 -Moderado",3,IF(S346="4 -Mayor",4,IF(S346="10 -Mayor",7,IF(S346="5 -Catastrófico",5,IF(S346="5 -Moderado",6,IF(S346="20 -Catastrófico",8,IF(S346="1 - Mínimo/Leve",9,IF(S346="2 - Importante",10,IF(S346="3 - Fuerte",11,IF(S346="NO APLICA","",IF(S346="Seleccione",0)))))))))))))</f>
        <v>0</v>
      </c>
      <c r="U346" s="35" t="str">
        <f>IF(AND(R346=1,T346=1),1,IF(AND(R346=1,T346=2),2,IF(AND(R346=1,T346=3),3,IF(AND(R346=1,T346=4),4,IF(AND(R346=1,T346=5),5,IF(AND(R346=2,T346=1),6,IF(AND(R346=2,T346=2),7,IF(AND(R346=2,T346=3),8,IF(AND(R346=2,T346=4),9,IF(AND(R346=2,T346=5),10,IF(AND(R346=3,T346=1),11,IF(AND(R346=3,T346=2),12,IF(AND(R346=3,T346=3),13,IF(AND(R346=3,T346=4),14,IF(AND(R346=3,T346=5),15,IF(AND(R346=4,T346=1),16,IF(AND(R346=4,T346=2),17,IF(AND(R346=4,T346=3),18,IF(AND(R346=4,T346=4),19,IF(AND(R346=4,T346=5),20,IF(AND(R346=5,T346=1),21,IF(AND(R346=5,T346=2),22,IF(AND(R346=5,T346=3),23,IF(AND(R346=5,T346=4),24,IF(AND(R346=5,T346=5),25,IF(AND(R346=1,T346=6),26,IF(AND(R346=1,T346=7),27,IF(AND(R346=1,T346=8),28,IF(AND(R346=2,T346=6),29,IF(AND(R346=2,T346=7),30,IF(AND(R346=2,T346=8),31,IF(AND(R346=3,T346=6),32,IF(AND(R346=3,T346=7),33,IF(AND(R346=3,T346=8),34,IF(AND(R346=4,T346=6),35,IF(AND(R346=4,T346=7),36,IF(AND(R346=4,T346=8),37,IF(AND(R346=5,T346=6),38,IF(AND(R346=5,T346=7),39,IF(AND(R346=5,T346=8),40,IF(AND(R346=6,T346=9),41,IF(AND(R346=6,T346=10),42,IF(AND(R346=6,T346=11),43,IF(AND(R346=7,T346=9),44,IF(AND(R346=7,T346=10),45,IF(AND(R346=7,T346=11),46,IF(AND(R346=8,T346=9),47,IF(AND(R346=8,T346=10),48,IF(AND(R346=8,T346=11),49,IF(AND(R346="",T346=""),"","Seleccione"))))))))))))))))))))))))))))))))))))))))))))))))))</f>
        <v>Seleccione</v>
      </c>
      <c r="V346" s="173" t="str">
        <f>IF(U346=1,'Etapa 2 - Análisis'!$Y$4,IF(U346=2,'Etapa 2 - Análisis'!$Z$4,IF(U346=6,'Etapa 2 - Análisis'!$AD$4,IF(U346=7,'Etapa 2 - Análisis'!$AE$4,IF(U346=11,'Etapa 2 - Análisis'!$AI$4,IF(U346=3,'Etapa 2 - Análisis'!$AA$4,IF(U346=8,'Etapa 2 - Análisis'!$AF$4,IF(U346=12,'Etapa 2 - Análisis'!$AJ$4,IF(U346=16,'Etapa 2 - Análisis'!$AN$4,IF(U346=4,'Etapa 2 - Análisis'!$AB$4,IF(U346=5,'Etapa 2 - Análisis'!$AC$4,IF(U346=9,'Etapa 2 - Análisis'!$AF$4,IF(U346=13,'Etapa 2 - Análisis'!$AK$4,IF(U346=17,'Etapa 2 - Análisis'!$AO$4,IF(U346=18,'Etapa 2 - Análisis'!$AP$4,IF(U346=21,'Etapa 2 - Análisis'!$AS$4,IF(U346=22,'Etapa 2 - Análisis'!$AT$4,IF(U346=10,'Etapa 2 - Análisis'!$AH$4,IF(U346=14,'Etapa 2 - Análisis'!$AL$4,IF(U346=15,'Etapa 2 - Análisis'!$AM$4,IF(U346=19,'Etapa 2 - Análisis'!$AQ$4,IF(U346=20,'Etapa 2 - Análisis'!$AR$4,IF(U346=23,'Etapa 2 - Análisis'!$AU$4,IF(U346=24,'Etapa 2 - Análisis'!$AV$4,IF(U346=25,'Etapa 2 - Análisis'!$AW$4,IF(U346=26,'Etapa 2 - Análisis'!$Y$13,IF(U346=27,'Etapa 2 - Análisis'!$Z$13,IF(U346=28,'Etapa 2 - Análisis'!$AA$13,IF(U346=29,'Etapa 2 - Análisis'!$AB$13,IF(U346=30,'Etapa 2 - Análisis'!$AC$13,IF(U346=31,'Etapa 2 - Análisis'!$AD$13,IF(U346=32,'Etapa 2 - Análisis'!$AE$13,IF(U346=33,'Etapa 2 - Análisis'!$AF$13,IF(U346=34,'Etapa 2 - Análisis'!$AG$13,IF(U346=35,'Etapa 2 - Análisis'!$AH$13,IF(U346=36,'Etapa 2 - Análisis'!$AI$13,IF(U346=37,'Etapa 2 - Análisis'!$AJ$13,IF(U346=38,'Etapa 2 - Análisis'!$AK$13,IF(U346=39,'Etapa 2 - Análisis'!$AL$13,IF(U346=40,'Etapa 2 - Análisis'!$AM$13,IF(U346=41,'Etapa 2 - Análisis'!$Y$8,IF(U346=42,'Etapa 2 - Análisis'!$Z$8,IF(U346=43,'Etapa 2 - Análisis'!$AA$8,IF(U346=44,'Etapa 2 - Análisis'!$AB$8,IF(U346=45,'Etapa 2 - Análisis'!$AC$8,IF(U346=46,'Etapa 2 - Análisis'!$AD$8,IF(U346=47,'Etapa 2 - Análisis'!$AE$8,IF(U346=48,'Etapa 2 - Análisis'!$AF$8,IF(U346=49,'Etapa 2 - Análisis'!$AG$8,IF(U346="","NO APLICA","Sin Zona"))))))))))))))))))))))))))))))))))))))))))))))))))</f>
        <v>Sin Zona</v>
      </c>
      <c r="W346" s="80" t="s">
        <v>982</v>
      </c>
      <c r="X346" s="140">
        <v>45061</v>
      </c>
      <c r="Y346" s="140">
        <v>45289</v>
      </c>
      <c r="Z346" s="80" t="s">
        <v>983</v>
      </c>
      <c r="AA346" s="177" t="s">
        <v>984</v>
      </c>
    </row>
    <row r="347" spans="1:27" ht="28.5" customHeight="1" x14ac:dyDescent="0.25">
      <c r="A347" s="166"/>
      <c r="B347" s="164"/>
      <c r="C347" s="168"/>
      <c r="D347" s="111" t="s">
        <v>980</v>
      </c>
      <c r="E347" s="247"/>
      <c r="F347" s="168"/>
      <c r="G347" s="35"/>
      <c r="H347" s="168"/>
      <c r="I347" s="35"/>
      <c r="J347" s="35"/>
      <c r="K347" s="173"/>
      <c r="L347" s="178"/>
      <c r="M347" s="65"/>
      <c r="N347" s="66" t="s">
        <v>376</v>
      </c>
      <c r="O347" s="66" t="s">
        <v>376</v>
      </c>
      <c r="P347" s="66" t="s">
        <v>376</v>
      </c>
      <c r="Q347" s="168"/>
      <c r="R347" s="35"/>
      <c r="S347" s="168"/>
      <c r="T347" s="35"/>
      <c r="U347" s="35"/>
      <c r="V347" s="173"/>
      <c r="W347" s="80"/>
      <c r="X347" s="80"/>
      <c r="Y347" s="80"/>
      <c r="Z347" s="80"/>
      <c r="AA347" s="178"/>
    </row>
    <row r="348" spans="1:27" x14ac:dyDescent="0.25">
      <c r="A348" s="166"/>
      <c r="B348" s="164"/>
      <c r="C348" s="168"/>
      <c r="D348" s="80"/>
      <c r="E348" s="247"/>
      <c r="F348" s="168"/>
      <c r="G348" s="35"/>
      <c r="H348" s="168"/>
      <c r="I348" s="35"/>
      <c r="J348" s="35"/>
      <c r="K348" s="173"/>
      <c r="L348" s="178"/>
      <c r="M348" s="65"/>
      <c r="N348" s="66" t="s">
        <v>376</v>
      </c>
      <c r="O348" s="66" t="s">
        <v>376</v>
      </c>
      <c r="P348" s="66" t="s">
        <v>376</v>
      </c>
      <c r="Q348" s="168"/>
      <c r="R348" s="35"/>
      <c r="S348" s="168"/>
      <c r="T348" s="35"/>
      <c r="U348" s="35"/>
      <c r="V348" s="173"/>
      <c r="W348" s="80"/>
      <c r="X348" s="80"/>
      <c r="Y348" s="80"/>
      <c r="Z348" s="80"/>
      <c r="AA348" s="178"/>
    </row>
    <row r="349" spans="1:27" x14ac:dyDescent="0.25">
      <c r="A349" s="166"/>
      <c r="B349" s="164"/>
      <c r="C349" s="168"/>
      <c r="D349" s="80"/>
      <c r="E349" s="247"/>
      <c r="F349" s="168"/>
      <c r="G349" s="35"/>
      <c r="H349" s="168"/>
      <c r="I349" s="35"/>
      <c r="J349" s="35"/>
      <c r="K349" s="173"/>
      <c r="L349" s="178"/>
      <c r="M349" s="65"/>
      <c r="N349" s="66" t="s">
        <v>376</v>
      </c>
      <c r="O349" s="66" t="s">
        <v>376</v>
      </c>
      <c r="P349" s="66" t="s">
        <v>376</v>
      </c>
      <c r="Q349" s="168"/>
      <c r="R349" s="35"/>
      <c r="S349" s="168"/>
      <c r="T349" s="35"/>
      <c r="U349" s="35"/>
      <c r="V349" s="173"/>
      <c r="W349" s="80"/>
      <c r="X349" s="80"/>
      <c r="Y349" s="80"/>
      <c r="Z349" s="80"/>
      <c r="AA349" s="178"/>
    </row>
    <row r="350" spans="1:27" x14ac:dyDescent="0.25">
      <c r="A350" s="166"/>
      <c r="B350" s="165"/>
      <c r="C350" s="169"/>
      <c r="D350" s="80"/>
      <c r="E350" s="248"/>
      <c r="F350" s="169"/>
      <c r="G350" s="35"/>
      <c r="H350" s="169"/>
      <c r="I350" s="35"/>
      <c r="J350" s="35"/>
      <c r="K350" s="173"/>
      <c r="L350" s="179"/>
      <c r="M350" s="65"/>
      <c r="N350" s="66" t="s">
        <v>376</v>
      </c>
      <c r="O350" s="66" t="s">
        <v>376</v>
      </c>
      <c r="P350" s="66" t="s">
        <v>376</v>
      </c>
      <c r="Q350" s="169"/>
      <c r="R350" s="35"/>
      <c r="S350" s="169"/>
      <c r="T350" s="35"/>
      <c r="U350" s="35"/>
      <c r="V350" s="173"/>
      <c r="W350" s="80"/>
      <c r="X350" s="80"/>
      <c r="Y350" s="80"/>
      <c r="Z350" s="80"/>
      <c r="AA350" s="179"/>
    </row>
    <row r="351" spans="1:27" ht="169.5" customHeight="1" x14ac:dyDescent="0.25">
      <c r="A351" s="166">
        <v>67</v>
      </c>
      <c r="B351" s="177" t="s">
        <v>1071</v>
      </c>
      <c r="C351" s="167" t="s">
        <v>288</v>
      </c>
      <c r="D351" s="80" t="s">
        <v>985</v>
      </c>
      <c r="E351" s="177" t="s">
        <v>988</v>
      </c>
      <c r="F351" s="167" t="s">
        <v>360</v>
      </c>
      <c r="G351" s="35">
        <f>IF(F351="1 - Rara vez",1,IF(F351="2 - Improbable",2,IF(F351="3 - Posible",3,IF(F351="4 - Probable",4,IF(F351="5 - Casi seguro",5,IF(F351="1 - Baja",6,IF(F351="2 - Media",7,IF(F351="3 - Alta",8,IF(F351="Seleccione",0)))))))))</f>
        <v>7</v>
      </c>
      <c r="H351" s="167" t="s">
        <v>363</v>
      </c>
      <c r="I351" s="121">
        <f>IF(H351="1 -Insignificante",1,IF(H351="2 -Menor",2,IF(H351="3 -Moderado",3,IF(H351="5 -Moderado",6,IF(H351="4 -Mayor",4,IF(H351="10 -Mayor",7,IF(H351="5 -Catastrófico",5,IF(H351="20 -Catastrófico",8,IF(H351="1 - Mínimo/Leve",9,IF(H351="2 - Importante",10,IF(H351="3 - Fuerte",11,IF(H351="Seleccione",0))))))))))))</f>
        <v>10</v>
      </c>
      <c r="J351" s="121">
        <f>IF(AND(G351=1,I351=1),1,IF(AND(G351=1,I351=2),2,IF(AND(G351=1,I351=3),3,IF(AND(G351=1,I351=4),4,IF(AND(G351=1,I351=5),5,IF(AND(G351=2,I351=1),6,IF(AND(G351=2,I351=2),7,IF(AND(G351=2,I351=3),8,IF(AND(G351=2,I351=4),9,IF(AND(G351=2,I351=5),10,IF(AND(G351=3,I351=1),11,IF(AND(G351=3,I351=2),12,IF(AND(G351=3,I351=3),13,IF(AND(G351=3,I351=4),14,IF(AND(G351=3,I351=5),15,IF(AND(G351=4,I351=1),16,IF(AND(G351=4,I351=2),17,IF(AND(G351=4,I351=3),18,IF(AND(G351=4,I351=4),19,IF(AND(G351=4,I351=5),20,IF(AND(G351=5,I351=1),21,IF(AND(G351=5,I351=2),22,IF(AND(G351=5,I351=3),23,IF(AND(G351=5,I351=4),24,IF(AND(G351=5,I351=5),25,IF(AND(G351=1,I351=6),26,IF(AND(G351=1,I351=7),27,IF(AND(G351=1,I351=8),28,IF(AND(G351=2,I351=6),29,IF(AND(G351=2,I351=7),30,IF(AND(G351=2,I351=8),31,IF(AND(G351=3,I351=6),32,IF(AND(G351=3,I351=7),33,IF(AND(G351=3,I351=8),34,IF(AND(G351=4,I351=6),35,IF(AND(G351=4,I351=7),36,IF(AND(G351=4,I351=8),37,IF(AND(G351=5,I351=6),38,IF(AND(G351=5,I351=7),39,IF(AND(G351=5,I351=8),40,IF(AND(G351=6,I351=9),41,IF(AND(G351=6,I351=10),42,IF(AND(G351=6,I351=11),43,IF(AND(G351=7,I351=9),44,IF(AND(G351=7,I351=10),45,IF(AND(G351=7,I351=11),46,IF(AND(G351=8,I351=9),47,IF(AND(G351=8,I351=10),48,IF(AND(G351=8,I351=11),49,"Seleccione")))))))))))))))))))))))))))))))))))))))))))))))))</f>
        <v>45</v>
      </c>
      <c r="K351" s="268" t="str">
        <f>IF(J351=1,'Etapa 2 - Análisis'!$Y$4,IF(J351=2,'Etapa 2 - Análisis'!$Z$4,IF(J351=6,'Etapa 2 - Análisis'!$AD$4,IF(J351=7,'Etapa 2 - Análisis'!$AE$4,IF(J351=11,'Etapa 2 - Análisis'!$AI$4,IF(J351=3,'Etapa 2 - Análisis'!$AA$4,IF(J351=8,'Etapa 2 - Análisis'!$AF$4,IF(J351=12,'Etapa 2 - Análisis'!$AJ$4,IF(J351=16,'Etapa 2 - Análisis'!$AN$4,IF(J351=4,'Etapa 2 - Análisis'!$AB$4,IF(J351=5,'Etapa 2 - Análisis'!$AC$4,IF(J351=9,'Etapa 2 - Análisis'!$AG$4,IF(J351=13,'Etapa 2 - Análisis'!$AK$4,IF(J351=17,'Etapa 2 - Análisis'!$AO$4,IF(J351=18,'Etapa 2 - Análisis'!$AP$4,IF(J351=21,'Etapa 2 - Análisis'!$AS$4,IF(J351=22,'Etapa 2 - Análisis'!$AT$4,IF(J351=10,'Etapa 2 - Análisis'!$AH$4,IF(J351=14,'Etapa 2 - Análisis'!$AL$4,IF(J351=15,'Etapa 2 - Análisis'!$AM$4,IF(J351=19,'Etapa 2 - Análisis'!$AQ$4,IF(J351=20,'Etapa 2 - Análisis'!$AR$4,IF(J351=23,'Etapa 2 - Análisis'!$AU$4,IF(J351=24,'Etapa 2 - Análisis'!$AV$4,IF(J351=25,'Etapa 2 - Análisis'!$AW$4,IF(J351=26,'Etapa 2 - Análisis'!$Y$13,IF(J351=27,'Etapa 2 - Análisis'!$Z$13,IF(J351=28,'Etapa 2 - Análisis'!$AA$13,IF(J351=29,'Etapa 2 - Análisis'!$AB$13,IF(J351=30,'Etapa 2 - Análisis'!$AC$13,IF(J351=31,'Etapa 2 - Análisis'!$AD$13,IF(J351=32,'Etapa 2 - Análisis'!$AE$13,IF(J351=33,'Etapa 2 - Análisis'!$AF$13,IF(J351=34,'Etapa 2 - Análisis'!$AG$13,IF(J351=35,'Etapa 2 - Análisis'!$AH$13,IF(J351=36,'Etapa 2 - Análisis'!$AI$13,IF(J351=37,'Etapa 2 - Análisis'!$AJ$13,IF(J351=38,'Etapa 2 - Análisis'!$AK$13,IF(J351=39,'Etapa 2 - Análisis'!$AL$13,IF(J351=40,'Etapa 2 - Análisis'!$AM$13,IF(J351=41,'Etapa 2 - Análisis'!$Y$8,IF(J351=42,'Etapa 2 - Análisis'!$Z$8,IF(J351=43,'Etapa 2 - Análisis'!$AA$8,IF(J351=44,'Etapa 2 - Análisis'!$AB$8,IF(J351=45,'Etapa 2 - Análisis'!$AC$8,IF(J351=46,'Etapa 2 - Análisis'!$AD$8,IF(J351=47,'Etapa 2 - Análisis'!$AE$8,IF(J351=48,'Etapa 2 - Análisis'!$AF$8,IF(J351=49,'Etapa 2 - Análisis'!$AG$8,"Sin Zona")))))))))))))))))))))))))))))))))))))))))))))))))</f>
        <v>ZONA DE OPORTUNIDAD MODERADA</v>
      </c>
      <c r="L351" s="167" t="s">
        <v>368</v>
      </c>
      <c r="M351" s="127" t="s">
        <v>989</v>
      </c>
      <c r="N351" s="66" t="s">
        <v>376</v>
      </c>
      <c r="O351" s="66" t="s">
        <v>376</v>
      </c>
      <c r="P351" s="66" t="s">
        <v>376</v>
      </c>
      <c r="Q351" s="167" t="s">
        <v>218</v>
      </c>
      <c r="R351" s="35">
        <f>IF(Q351="1 - Rara vez",1,IF(Q351="2 - Improbable",2,IF(Q351="3 - Posible",3,IF(Q351="4 - Probable",4,IF(Q351="5 - Casi seguro",5,IF(Q351="1 - Baja",6,IF(Q351="2 - Media",7,IF(Q351="3 - Alta",8,IF(Q351="NO APLICA","",IF(Q351="Seleccione",0))))))))))</f>
        <v>0</v>
      </c>
      <c r="S351" s="167" t="s">
        <v>218</v>
      </c>
      <c r="T351" s="35">
        <f>IF(S351="1 -Insignificante",1,IF(S351="2 -Menor",2,IF(S351="3 -Moderado",3,IF(S351="4 -Mayor",4,IF(S351="10 -Mayor",7,IF(S351="5 -Catastrófico",5,IF(S351="5 -Moderado",6,IF(S351="20 -Catastrófico",8,IF(S351="1 - Mínimo/Leve",9,IF(S351="2 - Importante",10,IF(S351="3 - Fuerte",11,IF(S351="NO APLICA","",IF(S351="Seleccione",0)))))))))))))</f>
        <v>0</v>
      </c>
      <c r="U351" s="35" t="str">
        <f>IF(AND(R351=1,T351=1),1,IF(AND(R351=1,T351=2),2,IF(AND(R351=1,T351=3),3,IF(AND(R351=1,T351=4),4,IF(AND(R351=1,T351=5),5,IF(AND(R351=2,T351=1),6,IF(AND(R351=2,T351=2),7,IF(AND(R351=2,T351=3),8,IF(AND(R351=2,T351=4),9,IF(AND(R351=2,T351=5),10,IF(AND(R351=3,T351=1),11,IF(AND(R351=3,T351=2),12,IF(AND(R351=3,T351=3),13,IF(AND(R351=3,T351=4),14,IF(AND(R351=3,T351=5),15,IF(AND(R351=4,T351=1),16,IF(AND(R351=4,T351=2),17,IF(AND(R351=4,T351=3),18,IF(AND(R351=4,T351=4),19,IF(AND(R351=4,T351=5),20,IF(AND(R351=5,T351=1),21,IF(AND(R351=5,T351=2),22,IF(AND(R351=5,T351=3),23,IF(AND(R351=5,T351=4),24,IF(AND(R351=5,T351=5),25,IF(AND(R351=1,T351=6),26,IF(AND(R351=1,T351=7),27,IF(AND(R351=1,T351=8),28,IF(AND(R351=2,T351=6),29,IF(AND(R351=2,T351=7),30,IF(AND(R351=2,T351=8),31,IF(AND(R351=3,T351=6),32,IF(AND(R351=3,T351=7),33,IF(AND(R351=3,T351=8),34,IF(AND(R351=4,T351=6),35,IF(AND(R351=4,T351=7),36,IF(AND(R351=4,T351=8),37,IF(AND(R351=5,T351=6),38,IF(AND(R351=5,T351=7),39,IF(AND(R351=5,T351=8),40,IF(AND(R351=6,T351=9),41,IF(AND(R351=6,T351=10),42,IF(AND(R351=6,T351=11),43,IF(AND(R351=7,T351=9),44,IF(AND(R351=7,T351=10),45,IF(AND(R351=7,T351=11),46,IF(AND(R351=8,T351=9),47,IF(AND(R351=8,T351=10),48,IF(AND(R351=8,T351=11),49,IF(AND(R351="",T351=""),"","Seleccione"))))))))))))))))))))))))))))))))))))))))))))))))))</f>
        <v>Seleccione</v>
      </c>
      <c r="V351" s="173" t="str">
        <f>IF(U351=1,'Etapa 2 - Análisis'!$Y$4,IF(U351=2,'Etapa 2 - Análisis'!$Z$4,IF(U351=6,'Etapa 2 - Análisis'!$AD$4,IF(U351=7,'Etapa 2 - Análisis'!$AE$4,IF(U351=11,'Etapa 2 - Análisis'!$AI$4,IF(U351=3,'Etapa 2 - Análisis'!$AA$4,IF(U351=8,'Etapa 2 - Análisis'!$AF$4,IF(U351=12,'Etapa 2 - Análisis'!$AJ$4,IF(U351=16,'Etapa 2 - Análisis'!$AN$4,IF(U351=4,'Etapa 2 - Análisis'!$AB$4,IF(U351=5,'Etapa 2 - Análisis'!$AC$4,IF(U351=9,'Etapa 2 - Análisis'!$AF$4,IF(U351=13,'Etapa 2 - Análisis'!$AK$4,IF(U351=17,'Etapa 2 - Análisis'!$AO$4,IF(U351=18,'Etapa 2 - Análisis'!$AP$4,IF(U351=21,'Etapa 2 - Análisis'!$AS$4,IF(U351=22,'Etapa 2 - Análisis'!$AT$4,IF(U351=10,'Etapa 2 - Análisis'!$AH$4,IF(U351=14,'Etapa 2 - Análisis'!$AL$4,IF(U351=15,'Etapa 2 - Análisis'!$AM$4,IF(U351=19,'Etapa 2 - Análisis'!$AQ$4,IF(U351=20,'Etapa 2 - Análisis'!$AR$4,IF(U351=23,'Etapa 2 - Análisis'!$AU$4,IF(U351=24,'Etapa 2 - Análisis'!$AV$4,IF(U351=25,'Etapa 2 - Análisis'!$AW$4,IF(U351=26,'Etapa 2 - Análisis'!$Y$13,IF(U351=27,'Etapa 2 - Análisis'!$Z$13,IF(U351=28,'Etapa 2 - Análisis'!$AA$13,IF(U351=29,'Etapa 2 - Análisis'!$AB$13,IF(U351=30,'Etapa 2 - Análisis'!$AC$13,IF(U351=31,'Etapa 2 - Análisis'!$AD$13,IF(U351=32,'Etapa 2 - Análisis'!$AE$13,IF(U351=33,'Etapa 2 - Análisis'!$AF$13,IF(U351=34,'Etapa 2 - Análisis'!$AG$13,IF(U351=35,'Etapa 2 - Análisis'!$AH$13,IF(U351=36,'Etapa 2 - Análisis'!$AI$13,IF(U351=37,'Etapa 2 - Análisis'!$AJ$13,IF(U351=38,'Etapa 2 - Análisis'!$AK$13,IF(U351=39,'Etapa 2 - Análisis'!$AL$13,IF(U351=40,'Etapa 2 - Análisis'!$AM$13,IF(U351=41,'Etapa 2 - Análisis'!$Y$8,IF(U351=42,'Etapa 2 - Análisis'!$Z$8,IF(U351=43,'Etapa 2 - Análisis'!$AA$8,IF(U351=44,'Etapa 2 - Análisis'!$AB$8,IF(U351=45,'Etapa 2 - Análisis'!$AC$8,IF(U351=46,'Etapa 2 - Análisis'!$AD$8,IF(U351=47,'Etapa 2 - Análisis'!$AE$8,IF(U351=48,'Etapa 2 - Análisis'!$AF$8,IF(U351=49,'Etapa 2 - Análisis'!$AG$8,IF(U351="","NO APLICA","Sin Zona"))))))))))))))))))))))))))))))))))))))))))))))))))</f>
        <v>Sin Zona</v>
      </c>
      <c r="W351" s="65" t="s">
        <v>990</v>
      </c>
      <c r="X351" s="140">
        <v>45061</v>
      </c>
      <c r="Y351" s="140">
        <v>45289</v>
      </c>
      <c r="Z351" s="80" t="s">
        <v>983</v>
      </c>
      <c r="AA351" s="177" t="s">
        <v>991</v>
      </c>
    </row>
    <row r="352" spans="1:27" ht="35.25" customHeight="1" x14ac:dyDescent="0.25">
      <c r="A352" s="166"/>
      <c r="B352" s="178"/>
      <c r="C352" s="168"/>
      <c r="D352" s="80" t="s">
        <v>986</v>
      </c>
      <c r="E352" s="247"/>
      <c r="F352" s="168"/>
      <c r="G352" s="35"/>
      <c r="H352" s="168"/>
      <c r="I352" s="121"/>
      <c r="J352" s="121"/>
      <c r="K352" s="268"/>
      <c r="L352" s="168"/>
      <c r="M352" s="65"/>
      <c r="N352" s="66" t="s">
        <v>376</v>
      </c>
      <c r="O352" s="66" t="s">
        <v>376</v>
      </c>
      <c r="P352" s="66" t="s">
        <v>376</v>
      </c>
      <c r="Q352" s="168"/>
      <c r="R352" s="35"/>
      <c r="S352" s="168"/>
      <c r="T352" s="35"/>
      <c r="U352" s="35"/>
      <c r="V352" s="173"/>
      <c r="W352" s="80"/>
      <c r="X352" s="80"/>
      <c r="Y352" s="80"/>
      <c r="Z352" s="80"/>
      <c r="AA352" s="247"/>
    </row>
    <row r="353" spans="1:27" ht="39" customHeight="1" x14ac:dyDescent="0.25">
      <c r="A353" s="166"/>
      <c r="B353" s="178"/>
      <c r="C353" s="168"/>
      <c r="D353" s="80" t="s">
        <v>987</v>
      </c>
      <c r="E353" s="247"/>
      <c r="F353" s="168"/>
      <c r="G353" s="35"/>
      <c r="H353" s="168"/>
      <c r="I353" s="121"/>
      <c r="J353" s="121"/>
      <c r="K353" s="268"/>
      <c r="L353" s="168"/>
      <c r="M353" s="65"/>
      <c r="N353" s="66" t="s">
        <v>376</v>
      </c>
      <c r="O353" s="66" t="s">
        <v>376</v>
      </c>
      <c r="P353" s="66" t="s">
        <v>376</v>
      </c>
      <c r="Q353" s="168"/>
      <c r="R353" s="35"/>
      <c r="S353" s="168"/>
      <c r="T353" s="35"/>
      <c r="U353" s="35"/>
      <c r="V353" s="173"/>
      <c r="W353" s="80"/>
      <c r="X353" s="80"/>
      <c r="Y353" s="80"/>
      <c r="Z353" s="80"/>
      <c r="AA353" s="247"/>
    </row>
    <row r="354" spans="1:27" x14ac:dyDescent="0.25">
      <c r="A354" s="166"/>
      <c r="B354" s="178"/>
      <c r="C354" s="168"/>
      <c r="D354" s="80"/>
      <c r="E354" s="247"/>
      <c r="F354" s="168"/>
      <c r="G354" s="35"/>
      <c r="H354" s="168"/>
      <c r="I354" s="121"/>
      <c r="J354" s="121"/>
      <c r="K354" s="268"/>
      <c r="L354" s="168"/>
      <c r="M354" s="65"/>
      <c r="N354" s="66" t="s">
        <v>376</v>
      </c>
      <c r="O354" s="66" t="s">
        <v>376</v>
      </c>
      <c r="P354" s="66" t="s">
        <v>376</v>
      </c>
      <c r="Q354" s="168"/>
      <c r="R354" s="35"/>
      <c r="S354" s="168"/>
      <c r="T354" s="35"/>
      <c r="U354" s="35"/>
      <c r="V354" s="173"/>
      <c r="W354" s="80"/>
      <c r="X354" s="80"/>
      <c r="Y354" s="80"/>
      <c r="Z354" s="80"/>
      <c r="AA354" s="247"/>
    </row>
    <row r="355" spans="1:27" x14ac:dyDescent="0.25">
      <c r="A355" s="166"/>
      <c r="B355" s="179"/>
      <c r="C355" s="169"/>
      <c r="D355" s="80"/>
      <c r="E355" s="248"/>
      <c r="F355" s="169"/>
      <c r="G355" s="35"/>
      <c r="H355" s="169"/>
      <c r="I355" s="121"/>
      <c r="J355" s="121"/>
      <c r="K355" s="268"/>
      <c r="L355" s="169"/>
      <c r="M355" s="65"/>
      <c r="N355" s="66" t="s">
        <v>376</v>
      </c>
      <c r="O355" s="66" t="s">
        <v>376</v>
      </c>
      <c r="P355" s="66" t="s">
        <v>376</v>
      </c>
      <c r="Q355" s="169"/>
      <c r="R355" s="35"/>
      <c r="S355" s="169"/>
      <c r="T355" s="35"/>
      <c r="U355" s="35"/>
      <c r="V355" s="173"/>
      <c r="W355" s="80"/>
      <c r="X355" s="80"/>
      <c r="Y355" s="80"/>
      <c r="Z355" s="80"/>
      <c r="AA355" s="248"/>
    </row>
    <row r="356" spans="1:27" ht="119.25" customHeight="1" x14ac:dyDescent="0.25">
      <c r="A356" s="166">
        <v>68</v>
      </c>
      <c r="B356" s="170" t="s">
        <v>998</v>
      </c>
      <c r="C356" s="167" t="s">
        <v>288</v>
      </c>
      <c r="D356" s="126" t="s">
        <v>992</v>
      </c>
      <c r="E356" s="170" t="s">
        <v>1281</v>
      </c>
      <c r="F356" s="167" t="s">
        <v>361</v>
      </c>
      <c r="G356" s="35">
        <f>IF(F356="1 - Rara vez",1,IF(F356="2 - Improbable",2,IF(F356="3 - Posible",3,IF(F356="4 - Probable",4,IF(F356="5 - Casi seguro",5,IF(F356="1 - Baja",6,IF(F356="2 - Media",7,IF(F356="3 - Alta",8,IF(F356="Seleccione",0)))))))))</f>
        <v>8</v>
      </c>
      <c r="H356" s="167" t="s">
        <v>364</v>
      </c>
      <c r="I356" s="35">
        <f>IF(H356="1 -Insignificante",1,IF(H356="2 -Menor",2,IF(H356="3 -Moderado",3,IF(H356="5 -Moderado",6,IF(H356="4 -Mayor",4,IF(H356="10 -Mayor",7,IF(H356="5 -Catastrófico",5,IF(H356="20 -Catastrófico",8,IF(H356="1 - Mínimo/Leve",9,IF(H356="2 - Importante",10,IF(H356="3 - Fuerte",11,IF(H356="Seleccione",0))))))))))))</f>
        <v>11</v>
      </c>
      <c r="J356" s="35">
        <f>IF(AND(G356=1,I356=1),1,IF(AND(G356=1,I356=2),2,IF(AND(G356=1,I356=3),3,IF(AND(G356=1,I356=4),4,IF(AND(G356=1,I356=5),5,IF(AND(G356=2,I356=1),6,IF(AND(G356=2,I356=2),7,IF(AND(G356=2,I356=3),8,IF(AND(G356=2,I356=4),9,IF(AND(G356=2,I356=5),10,IF(AND(G356=3,I356=1),11,IF(AND(G356=3,I356=2),12,IF(AND(G356=3,I356=3),13,IF(AND(G356=3,I356=4),14,IF(AND(G356=3,I356=5),15,IF(AND(G356=4,I356=1),16,IF(AND(G356=4,I356=2),17,IF(AND(G356=4,I356=3),18,IF(AND(G356=4,I356=4),19,IF(AND(G356=4,I356=5),20,IF(AND(G356=5,I356=1),21,IF(AND(G356=5,I356=2),22,IF(AND(G356=5,I356=3),23,IF(AND(G356=5,I356=4),24,IF(AND(G356=5,I356=5),25,IF(AND(G356=1,I356=6),26,IF(AND(G356=1,I356=7),27,IF(AND(G356=1,I356=8),28,IF(AND(G356=2,I356=6),29,IF(AND(G356=2,I356=7),30,IF(AND(G356=2,I356=8),31,IF(AND(G356=3,I356=6),32,IF(AND(G356=3,I356=7),33,IF(AND(G356=3,I356=8),34,IF(AND(G356=4,I356=6),35,IF(AND(G356=4,I356=7),36,IF(AND(G356=4,I356=8),37,IF(AND(G356=5,I356=6),38,IF(AND(G356=5,I356=7),39,IF(AND(G356=5,I356=8),40,IF(AND(G356=6,I356=9),41,IF(AND(G356=6,I356=10),42,IF(AND(G356=6,I356=11),43,IF(AND(G356=7,I356=9),44,IF(AND(G356=7,I356=10),45,IF(AND(G356=7,I356=11),46,IF(AND(G356=8,I356=9),47,IF(AND(G356=8,I356=10),48,IF(AND(G356=8,I356=11),49,"Seleccione")))))))))))))))))))))))))))))))))))))))))))))))))</f>
        <v>49</v>
      </c>
      <c r="K356" s="173" t="str">
        <f>IF(J356=1,'Etapa 2 - Análisis'!$Y$4,IF(J356=2,'Etapa 2 - Análisis'!$Z$4,IF(J356=6,'Etapa 2 - Análisis'!$AD$4,IF(J356=7,'Etapa 2 - Análisis'!$AE$4,IF(J356=11,'Etapa 2 - Análisis'!$AI$4,IF(J356=3,'Etapa 2 - Análisis'!$AA$4,IF(J356=8,'Etapa 2 - Análisis'!$AF$4,IF(J356=12,'Etapa 2 - Análisis'!$AJ$4,IF(J356=16,'Etapa 2 - Análisis'!$AN$4,IF(J356=4,'Etapa 2 - Análisis'!$AB$4,IF(J356=5,'Etapa 2 - Análisis'!$AC$4,IF(J356=9,'Etapa 2 - Análisis'!$AG$4,IF(J356=13,'Etapa 2 - Análisis'!$AK$4,IF(J356=17,'Etapa 2 - Análisis'!$AO$4,IF(J356=18,'Etapa 2 - Análisis'!$AP$4,IF(J356=21,'Etapa 2 - Análisis'!$AS$4,IF(J356=22,'Etapa 2 - Análisis'!$AT$4,IF(J356=10,'Etapa 2 - Análisis'!$AH$4,IF(J356=14,'Etapa 2 - Análisis'!$AL$4,IF(J356=15,'Etapa 2 - Análisis'!$AM$4,IF(J356=19,'Etapa 2 - Análisis'!$AQ$4,IF(J356=20,'Etapa 2 - Análisis'!$AR$4,IF(J356=23,'Etapa 2 - Análisis'!$AU$4,IF(J356=24,'Etapa 2 - Análisis'!$AV$4,IF(J356=25,'Etapa 2 - Análisis'!$AW$4,IF(J356=26,'Etapa 2 - Análisis'!$Y$13,IF(J356=27,'Etapa 2 - Análisis'!$Z$13,IF(J356=28,'Etapa 2 - Análisis'!$AA$13,IF(J356=29,'Etapa 2 - Análisis'!$AB$13,IF(J356=30,'Etapa 2 - Análisis'!$AC$13,IF(J356=31,'Etapa 2 - Análisis'!$AD$13,IF(J356=32,'Etapa 2 - Análisis'!$AE$13,IF(J356=33,'Etapa 2 - Análisis'!$AF$13,IF(J356=34,'Etapa 2 - Análisis'!$AG$13,IF(J356=35,'Etapa 2 - Análisis'!$AH$13,IF(J356=36,'Etapa 2 - Análisis'!$AI$13,IF(J356=37,'Etapa 2 - Análisis'!$AJ$13,IF(J356=38,'Etapa 2 - Análisis'!$AK$13,IF(J356=39,'Etapa 2 - Análisis'!$AL$13,IF(J356=40,'Etapa 2 - Análisis'!$AM$13,IF(J356=41,'Etapa 2 - Análisis'!$Y$8,IF(J356=42,'Etapa 2 - Análisis'!$Z$8,IF(J356=43,'Etapa 2 - Análisis'!$AA$8,IF(J356=44,'Etapa 2 - Análisis'!$AB$8,IF(J356=45,'Etapa 2 - Análisis'!$AC$8,IF(J356=46,'Etapa 2 - Análisis'!$AD$8,IF(J356=47,'Etapa 2 - Análisis'!$AE$8,IF(J356=48,'Etapa 2 - Análisis'!$AF$8,IF(J356=49,'Etapa 2 - Análisis'!$AG$8,"Sin Zona")))))))))))))))))))))))))))))))))))))))))))))))))</f>
        <v>ZONA DE OPORTUNIDAD MUY BENEFICIOSA</v>
      </c>
      <c r="L356" s="167" t="s">
        <v>369</v>
      </c>
      <c r="M356" s="125" t="s">
        <v>994</v>
      </c>
      <c r="N356" s="66" t="s">
        <v>376</v>
      </c>
      <c r="O356" s="66" t="s">
        <v>376</v>
      </c>
      <c r="P356" s="66" t="s">
        <v>376</v>
      </c>
      <c r="Q356" s="167" t="s">
        <v>218</v>
      </c>
      <c r="R356" s="35">
        <f>IF(Q356="1 - Rara vez",1,IF(Q356="2 - Improbable",2,IF(Q356="3 - Posible",3,IF(Q356="4 - Probable",4,IF(Q356="5 - Casi seguro",5,IF(Q356="1 - Baja",6,IF(Q356="2 - Media",7,IF(Q356="3 - Alta",8,IF(Q356="NO APLICA","",IF(Q356="Seleccione",0))))))))))</f>
        <v>0</v>
      </c>
      <c r="S356" s="167" t="s">
        <v>218</v>
      </c>
      <c r="T356" s="35">
        <f>IF(S356="1 -Insignificante",1,IF(S356="2 -Menor",2,IF(S356="3 -Moderado",3,IF(S356="4 -Mayor",4,IF(S356="10 -Mayor",7,IF(S356="5 -Catastrófico",5,IF(S356="5 -Moderado",6,IF(S356="20 -Catastrófico",8,IF(S356="1 - Mínimo/Leve",9,IF(S356="2 - Importante",10,IF(S356="3 - Fuerte",11,IF(S356="NO APLICA","",IF(S356="Seleccione",0)))))))))))))</f>
        <v>0</v>
      </c>
      <c r="U356" s="35" t="str">
        <f>IF(AND(R356=1,T356=1),1,IF(AND(R356=1,T356=2),2,IF(AND(R356=1,T356=3),3,IF(AND(R356=1,T356=4),4,IF(AND(R356=1,T356=5),5,IF(AND(R356=2,T356=1),6,IF(AND(R356=2,T356=2),7,IF(AND(R356=2,T356=3),8,IF(AND(R356=2,T356=4),9,IF(AND(R356=2,T356=5),10,IF(AND(R356=3,T356=1),11,IF(AND(R356=3,T356=2),12,IF(AND(R356=3,T356=3),13,IF(AND(R356=3,T356=4),14,IF(AND(R356=3,T356=5),15,IF(AND(R356=4,T356=1),16,IF(AND(R356=4,T356=2),17,IF(AND(R356=4,T356=3),18,IF(AND(R356=4,T356=4),19,IF(AND(R356=4,T356=5),20,IF(AND(R356=5,T356=1),21,IF(AND(R356=5,T356=2),22,IF(AND(R356=5,T356=3),23,IF(AND(R356=5,T356=4),24,IF(AND(R356=5,T356=5),25,IF(AND(R356=1,T356=6),26,IF(AND(R356=1,T356=7),27,IF(AND(R356=1,T356=8),28,IF(AND(R356=2,T356=6),29,IF(AND(R356=2,T356=7),30,IF(AND(R356=2,T356=8),31,IF(AND(R356=3,T356=6),32,IF(AND(R356=3,T356=7),33,IF(AND(R356=3,T356=8),34,IF(AND(R356=4,T356=6),35,IF(AND(R356=4,T356=7),36,IF(AND(R356=4,T356=8),37,IF(AND(R356=5,T356=6),38,IF(AND(R356=5,T356=7),39,IF(AND(R356=5,T356=8),40,IF(AND(R356=6,T356=9),41,IF(AND(R356=6,T356=10),42,IF(AND(R356=6,T356=11),43,IF(AND(R356=7,T356=9),44,IF(AND(R356=7,T356=10),45,IF(AND(R356=7,T356=11),46,IF(AND(R356=8,T356=9),47,IF(AND(R356=8,T356=10),48,IF(AND(R356=8,T356=11),49,IF(AND(R356="",T356=""),"","Seleccione"))))))))))))))))))))))))))))))))))))))))))))))))))</f>
        <v>Seleccione</v>
      </c>
      <c r="V356" s="173" t="str">
        <f>IF(U356=1,'Etapa 2 - Análisis'!$Y$4,IF(U356=2,'Etapa 2 - Análisis'!$Z$4,IF(U356=6,'Etapa 2 - Análisis'!$AD$4,IF(U356=7,'Etapa 2 - Análisis'!$AE$4,IF(U356=11,'Etapa 2 - Análisis'!$AI$4,IF(U356=3,'Etapa 2 - Análisis'!$AA$4,IF(U356=8,'Etapa 2 - Análisis'!$AF$4,IF(U356=12,'Etapa 2 - Análisis'!$AJ$4,IF(U356=16,'Etapa 2 - Análisis'!$AN$4,IF(U356=4,'Etapa 2 - Análisis'!$AB$4,IF(U356=5,'Etapa 2 - Análisis'!$AC$4,IF(U356=9,'Etapa 2 - Análisis'!$AF$4,IF(U356=13,'Etapa 2 - Análisis'!$AK$4,IF(U356=17,'Etapa 2 - Análisis'!$AO$4,IF(U356=18,'Etapa 2 - Análisis'!$AP$4,IF(U356=21,'Etapa 2 - Análisis'!$AS$4,IF(U356=22,'Etapa 2 - Análisis'!$AT$4,IF(U356=10,'Etapa 2 - Análisis'!$AH$4,IF(U356=14,'Etapa 2 - Análisis'!$AL$4,IF(U356=15,'Etapa 2 - Análisis'!$AM$4,IF(U356=19,'Etapa 2 - Análisis'!$AQ$4,IF(U356=20,'Etapa 2 - Análisis'!$AR$4,IF(U356=23,'Etapa 2 - Análisis'!$AU$4,IF(U356=24,'Etapa 2 - Análisis'!$AV$4,IF(U356=25,'Etapa 2 - Análisis'!$AW$4,IF(U356=26,'Etapa 2 - Análisis'!$Y$13,IF(U356=27,'Etapa 2 - Análisis'!$Z$13,IF(U356=28,'Etapa 2 - Análisis'!$AA$13,IF(U356=29,'Etapa 2 - Análisis'!$AB$13,IF(U356=30,'Etapa 2 - Análisis'!$AC$13,IF(U356=31,'Etapa 2 - Análisis'!$AD$13,IF(U356=32,'Etapa 2 - Análisis'!$AE$13,IF(U356=33,'Etapa 2 - Análisis'!$AF$13,IF(U356=34,'Etapa 2 - Análisis'!$AG$13,IF(U356=35,'Etapa 2 - Análisis'!$AH$13,IF(U356=36,'Etapa 2 - Análisis'!$AI$13,IF(U356=37,'Etapa 2 - Análisis'!$AJ$13,IF(U356=38,'Etapa 2 - Análisis'!$AK$13,IF(U356=39,'Etapa 2 - Análisis'!$AL$13,IF(U356=40,'Etapa 2 - Análisis'!$AM$13,IF(U356=41,'Etapa 2 - Análisis'!$Y$8,IF(U356=42,'Etapa 2 - Análisis'!$Z$8,IF(U356=43,'Etapa 2 - Análisis'!$AA$8,IF(U356=44,'Etapa 2 - Análisis'!$AB$8,IF(U356=45,'Etapa 2 - Análisis'!$AC$8,IF(U356=46,'Etapa 2 - Análisis'!$AD$8,IF(U356=47,'Etapa 2 - Análisis'!$AE$8,IF(U356=48,'Etapa 2 - Análisis'!$AF$8,IF(U356=49,'Etapa 2 - Análisis'!$AG$8,IF(U356="","NO APLICA","Sin Zona"))))))))))))))))))))))))))))))))))))))))))))))))))</f>
        <v>Sin Zona</v>
      </c>
      <c r="W356" s="126" t="s">
        <v>1283</v>
      </c>
      <c r="X356" s="160">
        <v>44961</v>
      </c>
      <c r="Y356" s="160">
        <v>45277</v>
      </c>
      <c r="Z356" s="126" t="s">
        <v>997</v>
      </c>
      <c r="AA356" s="255" t="s">
        <v>1284</v>
      </c>
    </row>
    <row r="357" spans="1:27" ht="87" customHeight="1" x14ac:dyDescent="0.25">
      <c r="A357" s="166"/>
      <c r="B357" s="171"/>
      <c r="C357" s="168"/>
      <c r="D357" s="126" t="s">
        <v>1282</v>
      </c>
      <c r="E357" s="171"/>
      <c r="F357" s="168"/>
      <c r="G357" s="35"/>
      <c r="H357" s="168"/>
      <c r="I357" s="35"/>
      <c r="J357" s="35"/>
      <c r="K357" s="173"/>
      <c r="L357" s="168"/>
      <c r="M357" s="125" t="s">
        <v>995</v>
      </c>
      <c r="N357" s="66" t="s">
        <v>376</v>
      </c>
      <c r="O357" s="66" t="s">
        <v>376</v>
      </c>
      <c r="P357" s="66" t="s">
        <v>376</v>
      </c>
      <c r="Q357" s="168"/>
      <c r="R357" s="35"/>
      <c r="S357" s="168"/>
      <c r="T357" s="35"/>
      <c r="U357" s="35"/>
      <c r="V357" s="173"/>
      <c r="W357" s="126" t="s">
        <v>1285</v>
      </c>
      <c r="X357" s="160">
        <v>44961</v>
      </c>
      <c r="Y357" s="160">
        <v>45277</v>
      </c>
      <c r="Z357" s="126" t="s">
        <v>1286</v>
      </c>
      <c r="AA357" s="256"/>
    </row>
    <row r="358" spans="1:27" x14ac:dyDescent="0.25">
      <c r="A358" s="166"/>
      <c r="B358" s="171"/>
      <c r="C358" s="168"/>
      <c r="D358" s="126"/>
      <c r="E358" s="171"/>
      <c r="F358" s="168"/>
      <c r="G358" s="35"/>
      <c r="H358" s="168"/>
      <c r="I358" s="35"/>
      <c r="J358" s="35"/>
      <c r="K358" s="173"/>
      <c r="L358" s="168"/>
      <c r="M358" s="65"/>
      <c r="N358" s="66" t="s">
        <v>376</v>
      </c>
      <c r="O358" s="66" t="s">
        <v>376</v>
      </c>
      <c r="P358" s="66" t="s">
        <v>376</v>
      </c>
      <c r="Q358" s="168"/>
      <c r="R358" s="35"/>
      <c r="S358" s="168"/>
      <c r="T358" s="35"/>
      <c r="U358" s="35"/>
      <c r="V358" s="173"/>
      <c r="W358" s="126"/>
      <c r="X358" s="161"/>
      <c r="Y358" s="161"/>
      <c r="Z358" s="126"/>
      <c r="AA358" s="256"/>
    </row>
    <row r="359" spans="1:27" x14ac:dyDescent="0.25">
      <c r="A359" s="166"/>
      <c r="B359" s="171"/>
      <c r="C359" s="168"/>
      <c r="D359" s="126"/>
      <c r="E359" s="171"/>
      <c r="F359" s="168"/>
      <c r="G359" s="35"/>
      <c r="H359" s="168"/>
      <c r="I359" s="35"/>
      <c r="J359" s="35"/>
      <c r="K359" s="173"/>
      <c r="L359" s="168"/>
      <c r="M359" s="65"/>
      <c r="N359" s="66" t="s">
        <v>376</v>
      </c>
      <c r="O359" s="66" t="s">
        <v>376</v>
      </c>
      <c r="P359" s="66" t="s">
        <v>376</v>
      </c>
      <c r="Q359" s="168"/>
      <c r="R359" s="35"/>
      <c r="S359" s="168"/>
      <c r="T359" s="35"/>
      <c r="U359" s="35"/>
      <c r="V359" s="173"/>
      <c r="W359" s="126"/>
      <c r="X359" s="161"/>
      <c r="Y359" s="161"/>
      <c r="Z359" s="126"/>
      <c r="AA359" s="256"/>
    </row>
    <row r="360" spans="1:27" x14ac:dyDescent="0.25">
      <c r="A360" s="166"/>
      <c r="B360" s="181"/>
      <c r="C360" s="169"/>
      <c r="E360" s="181"/>
      <c r="F360" s="169"/>
      <c r="G360" s="35"/>
      <c r="H360" s="169"/>
      <c r="I360" s="35"/>
      <c r="J360" s="35"/>
      <c r="K360" s="173"/>
      <c r="L360" s="169"/>
      <c r="M360" s="65"/>
      <c r="N360" s="66" t="s">
        <v>376</v>
      </c>
      <c r="O360" s="66" t="s">
        <v>376</v>
      </c>
      <c r="P360" s="66" t="s">
        <v>376</v>
      </c>
      <c r="Q360" s="169"/>
      <c r="R360" s="35"/>
      <c r="S360" s="169"/>
      <c r="T360" s="35"/>
      <c r="U360" s="35"/>
      <c r="V360" s="173"/>
      <c r="W360" s="134"/>
      <c r="X360" s="162"/>
      <c r="Y360" s="162"/>
      <c r="Z360" s="134"/>
      <c r="AA360" s="270"/>
    </row>
    <row r="361" spans="1:27" ht="114.75" customHeight="1" x14ac:dyDescent="0.25">
      <c r="A361" s="166">
        <v>69</v>
      </c>
      <c r="B361" s="177" t="s">
        <v>1072</v>
      </c>
      <c r="C361" s="167" t="s">
        <v>288</v>
      </c>
      <c r="D361" s="80" t="s">
        <v>999</v>
      </c>
      <c r="E361" s="177" t="s">
        <v>1000</v>
      </c>
      <c r="F361" s="167" t="s">
        <v>360</v>
      </c>
      <c r="G361" s="35">
        <f>IF(F361="1 - Rara vez",1,IF(F361="2 - Improbable",2,IF(F361="3 - Posible",3,IF(F361="4 - Probable",4,IF(F361="5 - Casi seguro",5,IF(F361="1 - Baja",6,IF(F361="2 - Media",7,IF(F361="3 - Alta",8,IF(F361="Seleccione",0)))))))))</f>
        <v>7</v>
      </c>
      <c r="H361" s="167" t="s">
        <v>363</v>
      </c>
      <c r="I361" s="35">
        <f>IF(H361="1 -Insignificante",1,IF(H361="2 -Menor",2,IF(H361="3 -Moderado",3,IF(H361="5 -Moderado",6,IF(H361="4 -Mayor",4,IF(H361="10 -Mayor",7,IF(H361="5 -Catastrófico",5,IF(H361="20 -Catastrófico",8,IF(H361="1 - Mínimo/Leve",9,IF(H361="2 - Importante",10,IF(H361="3 - Fuerte",11,IF(H361="Seleccione",0))))))))))))</f>
        <v>10</v>
      </c>
      <c r="J361" s="35">
        <f>IF(AND(G361=1,I361=1),1,IF(AND(G361=1,I361=2),2,IF(AND(G361=1,I361=3),3,IF(AND(G361=1,I361=4),4,IF(AND(G361=1,I361=5),5,IF(AND(G361=2,I361=1),6,IF(AND(G361=2,I361=2),7,IF(AND(G361=2,I361=3),8,IF(AND(G361=2,I361=4),9,IF(AND(G361=2,I361=5),10,IF(AND(G361=3,I361=1),11,IF(AND(G361=3,I361=2),12,IF(AND(G361=3,I361=3),13,IF(AND(G361=3,I361=4),14,IF(AND(G361=3,I361=5),15,IF(AND(G361=4,I361=1),16,IF(AND(G361=4,I361=2),17,IF(AND(G361=4,I361=3),18,IF(AND(G361=4,I361=4),19,IF(AND(G361=4,I361=5),20,IF(AND(G361=5,I361=1),21,IF(AND(G361=5,I361=2),22,IF(AND(G361=5,I361=3),23,IF(AND(G361=5,I361=4),24,IF(AND(G361=5,I361=5),25,IF(AND(G361=1,I361=6),26,IF(AND(G361=1,I361=7),27,IF(AND(G361=1,I361=8),28,IF(AND(G361=2,I361=6),29,IF(AND(G361=2,I361=7),30,IF(AND(G361=2,I361=8),31,IF(AND(G361=3,I361=6),32,IF(AND(G361=3,I361=7),33,IF(AND(G361=3,I361=8),34,IF(AND(G361=4,I361=6),35,IF(AND(G361=4,I361=7),36,IF(AND(G361=4,I361=8),37,IF(AND(G361=5,I361=6),38,IF(AND(G361=5,I361=7),39,IF(AND(G361=5,I361=8),40,IF(AND(G361=6,I361=9),41,IF(AND(G361=6,I361=10),42,IF(AND(G361=6,I361=11),43,IF(AND(G361=7,I361=9),44,IF(AND(G361=7,I361=10),45,IF(AND(G361=7,I361=11),46,IF(AND(G361=8,I361=9),47,IF(AND(G361=8,I361=10),48,IF(AND(G361=8,I361=11),49,"Seleccione")))))))))))))))))))))))))))))))))))))))))))))))))</f>
        <v>45</v>
      </c>
      <c r="K361" s="173" t="str">
        <f>IF(J361=1,'Etapa 2 - Análisis'!$Y$4,IF(J361=2,'Etapa 2 - Análisis'!$Z$4,IF(J361=6,'Etapa 2 - Análisis'!$AD$4,IF(J361=7,'Etapa 2 - Análisis'!$AE$4,IF(J361=11,'Etapa 2 - Análisis'!$AI$4,IF(J361=3,'Etapa 2 - Análisis'!$AA$4,IF(J361=8,'Etapa 2 - Análisis'!$AF$4,IF(J361=12,'Etapa 2 - Análisis'!$AJ$4,IF(J361=16,'Etapa 2 - Análisis'!$AN$4,IF(J361=4,'Etapa 2 - Análisis'!$AB$4,IF(J361=5,'Etapa 2 - Análisis'!$AC$4,IF(J361=9,'Etapa 2 - Análisis'!$AG$4,IF(J361=13,'Etapa 2 - Análisis'!$AK$4,IF(J361=17,'Etapa 2 - Análisis'!$AO$4,IF(J361=18,'Etapa 2 - Análisis'!$AP$4,IF(J361=21,'Etapa 2 - Análisis'!$AS$4,IF(J361=22,'Etapa 2 - Análisis'!$AT$4,IF(J361=10,'Etapa 2 - Análisis'!$AH$4,IF(J361=14,'Etapa 2 - Análisis'!$AL$4,IF(J361=15,'Etapa 2 - Análisis'!$AM$4,IF(J361=19,'Etapa 2 - Análisis'!$AQ$4,IF(J361=20,'Etapa 2 - Análisis'!$AR$4,IF(J361=23,'Etapa 2 - Análisis'!$AU$4,IF(J361=24,'Etapa 2 - Análisis'!$AV$4,IF(J361=25,'Etapa 2 - Análisis'!$AW$4,IF(J361=26,'Etapa 2 - Análisis'!$Y$13,IF(J361=27,'Etapa 2 - Análisis'!$Z$13,IF(J361=28,'Etapa 2 - Análisis'!$AA$13,IF(J361=29,'Etapa 2 - Análisis'!$AB$13,IF(J361=30,'Etapa 2 - Análisis'!$AC$13,IF(J361=31,'Etapa 2 - Análisis'!$AD$13,IF(J361=32,'Etapa 2 - Análisis'!$AE$13,IF(J361=33,'Etapa 2 - Análisis'!$AF$13,IF(J361=34,'Etapa 2 - Análisis'!$AG$13,IF(J361=35,'Etapa 2 - Análisis'!$AH$13,IF(J361=36,'Etapa 2 - Análisis'!$AI$13,IF(J361=37,'Etapa 2 - Análisis'!$AJ$13,IF(J361=38,'Etapa 2 - Análisis'!$AK$13,IF(J361=39,'Etapa 2 - Análisis'!$AL$13,IF(J361=40,'Etapa 2 - Análisis'!$AM$13,IF(J361=41,'Etapa 2 - Análisis'!$Y$8,IF(J361=42,'Etapa 2 - Análisis'!$Z$8,IF(J361=43,'Etapa 2 - Análisis'!$AA$8,IF(J361=44,'Etapa 2 - Análisis'!$AB$8,IF(J361=45,'Etapa 2 - Análisis'!$AC$8,IF(J361=46,'Etapa 2 - Análisis'!$AD$8,IF(J361=47,'Etapa 2 - Análisis'!$AE$8,IF(J361=48,'Etapa 2 - Análisis'!$AF$8,IF(J361=49,'Etapa 2 - Análisis'!$AG$8,"Sin Zona")))))))))))))))))))))))))))))))))))))))))))))))))</f>
        <v>ZONA DE OPORTUNIDAD MODERADA</v>
      </c>
      <c r="L361" s="167" t="s">
        <v>369</v>
      </c>
      <c r="M361" s="65" t="s">
        <v>1001</v>
      </c>
      <c r="N361" s="66" t="s">
        <v>376</v>
      </c>
      <c r="O361" s="66" t="s">
        <v>376</v>
      </c>
      <c r="P361" s="66" t="s">
        <v>376</v>
      </c>
      <c r="Q361" s="167" t="s">
        <v>218</v>
      </c>
      <c r="R361" s="35">
        <f>IF(Q361="1 - Rara vez",1,IF(Q361="2 - Improbable",2,IF(Q361="3 - Posible",3,IF(Q361="4 - Probable",4,IF(Q361="5 - Casi seguro",5,IF(Q361="1 - Baja",6,IF(Q361="2 - Media",7,IF(Q361="3 - Alta",8,IF(Q361="NO APLICA","",IF(Q361="Seleccione",0))))))))))</f>
        <v>0</v>
      </c>
      <c r="S361" s="167" t="s">
        <v>218</v>
      </c>
      <c r="T361" s="35">
        <f>IF(S361="1 -Insignificante",1,IF(S361="2 -Menor",2,IF(S361="3 -Moderado",3,IF(S361="4 -Mayor",4,IF(S361="10 -Mayor",7,IF(S361="5 -Catastrófico",5,IF(S361="5 -Moderado",6,IF(S361="20 -Catastrófico",8,IF(S361="1 - Mínimo/Leve",9,IF(S361="2 - Importante",10,IF(S361="3 - Fuerte",11,IF(S361="NO APLICA","",IF(S361="Seleccione",0)))))))))))))</f>
        <v>0</v>
      </c>
      <c r="U361" s="35" t="str">
        <f>IF(AND(R361=1,T361=1),1,IF(AND(R361=1,T361=2),2,IF(AND(R361=1,T361=3),3,IF(AND(R361=1,T361=4),4,IF(AND(R361=1,T361=5),5,IF(AND(R361=2,T361=1),6,IF(AND(R361=2,T361=2),7,IF(AND(R361=2,T361=3),8,IF(AND(R361=2,T361=4),9,IF(AND(R361=2,T361=5),10,IF(AND(R361=3,T361=1),11,IF(AND(R361=3,T361=2),12,IF(AND(R361=3,T361=3),13,IF(AND(R361=3,T361=4),14,IF(AND(R361=3,T361=5),15,IF(AND(R361=4,T361=1),16,IF(AND(R361=4,T361=2),17,IF(AND(R361=4,T361=3),18,IF(AND(R361=4,T361=4),19,IF(AND(R361=4,T361=5),20,IF(AND(R361=5,T361=1),21,IF(AND(R361=5,T361=2),22,IF(AND(R361=5,T361=3),23,IF(AND(R361=5,T361=4),24,IF(AND(R361=5,T361=5),25,IF(AND(R361=1,T361=6),26,IF(AND(R361=1,T361=7),27,IF(AND(R361=1,T361=8),28,IF(AND(R361=2,T361=6),29,IF(AND(R361=2,T361=7),30,IF(AND(R361=2,T361=8),31,IF(AND(R361=3,T361=6),32,IF(AND(R361=3,T361=7),33,IF(AND(R361=3,T361=8),34,IF(AND(R361=4,T361=6),35,IF(AND(R361=4,T361=7),36,IF(AND(R361=4,T361=8),37,IF(AND(R361=5,T361=6),38,IF(AND(R361=5,T361=7),39,IF(AND(R361=5,T361=8),40,IF(AND(R361=6,T361=9),41,IF(AND(R361=6,T361=10),42,IF(AND(R361=6,T361=11),43,IF(AND(R361=7,T361=9),44,IF(AND(R361=7,T361=10),45,IF(AND(R361=7,T361=11),46,IF(AND(R361=8,T361=9),47,IF(AND(R361=8,T361=10),48,IF(AND(R361=8,T361=11),49,IF(AND(R361="",T361=""),"","Seleccione"))))))))))))))))))))))))))))))))))))))))))))))))))</f>
        <v>Seleccione</v>
      </c>
      <c r="V361" s="173" t="str">
        <f>IF(U361=1,'Etapa 2 - Análisis'!$Y$4,IF(U361=2,'Etapa 2 - Análisis'!$Z$4,IF(U361=6,'Etapa 2 - Análisis'!$AD$4,IF(U361=7,'Etapa 2 - Análisis'!$AE$4,IF(U361=11,'Etapa 2 - Análisis'!$AI$4,IF(U361=3,'Etapa 2 - Análisis'!$AA$4,IF(U361=8,'Etapa 2 - Análisis'!$AF$4,IF(U361=12,'Etapa 2 - Análisis'!$AJ$4,IF(U361=16,'Etapa 2 - Análisis'!$AN$4,IF(U361=4,'Etapa 2 - Análisis'!$AB$4,IF(U361=5,'Etapa 2 - Análisis'!$AC$4,IF(U361=9,'Etapa 2 - Análisis'!$AF$4,IF(U361=13,'Etapa 2 - Análisis'!$AK$4,IF(U361=17,'Etapa 2 - Análisis'!$AO$4,IF(U361=18,'Etapa 2 - Análisis'!$AP$4,IF(U361=21,'Etapa 2 - Análisis'!$AS$4,IF(U361=22,'Etapa 2 - Análisis'!$AT$4,IF(U361=10,'Etapa 2 - Análisis'!$AH$4,IF(U361=14,'Etapa 2 - Análisis'!$AL$4,IF(U361=15,'Etapa 2 - Análisis'!$AM$4,IF(U361=19,'Etapa 2 - Análisis'!$AQ$4,IF(U361=20,'Etapa 2 - Análisis'!$AR$4,IF(U361=23,'Etapa 2 - Análisis'!$AU$4,IF(U361=24,'Etapa 2 - Análisis'!$AV$4,IF(U361=25,'Etapa 2 - Análisis'!$AW$4,IF(U361=26,'Etapa 2 - Análisis'!$Y$13,IF(U361=27,'Etapa 2 - Análisis'!$Z$13,IF(U361=28,'Etapa 2 - Análisis'!$AA$13,IF(U361=29,'Etapa 2 - Análisis'!$AB$13,IF(U361=30,'Etapa 2 - Análisis'!$AC$13,IF(U361=31,'Etapa 2 - Análisis'!$AD$13,IF(U361=32,'Etapa 2 - Análisis'!$AE$13,IF(U361=33,'Etapa 2 - Análisis'!$AF$13,IF(U361=34,'Etapa 2 - Análisis'!$AG$13,IF(U361=35,'Etapa 2 - Análisis'!$AH$13,IF(U361=36,'Etapa 2 - Análisis'!$AI$13,IF(U361=37,'Etapa 2 - Análisis'!$AJ$13,IF(U361=38,'Etapa 2 - Análisis'!$AK$13,IF(U361=39,'Etapa 2 - Análisis'!$AL$13,IF(U361=40,'Etapa 2 - Análisis'!$AM$13,IF(U361=41,'Etapa 2 - Análisis'!$Y$8,IF(U361=42,'Etapa 2 - Análisis'!$Z$8,IF(U361=43,'Etapa 2 - Análisis'!$AA$8,IF(U361=44,'Etapa 2 - Análisis'!$AB$8,IF(U361=45,'Etapa 2 - Análisis'!$AC$8,IF(U361=46,'Etapa 2 - Análisis'!$AD$8,IF(U361=47,'Etapa 2 - Análisis'!$AE$8,IF(U361=48,'Etapa 2 - Análisis'!$AF$8,IF(U361=49,'Etapa 2 - Análisis'!$AG$8,IF(U361="","NO APLICA","Sin Zona"))))))))))))))))))))))))))))))))))))))))))))))))))</f>
        <v>Sin Zona</v>
      </c>
      <c r="W361" s="65" t="s">
        <v>1002</v>
      </c>
      <c r="X361" s="140">
        <v>45063</v>
      </c>
      <c r="Y361" s="140">
        <v>45081</v>
      </c>
      <c r="Z361" s="80" t="s">
        <v>611</v>
      </c>
      <c r="AA361" s="177" t="s">
        <v>1082</v>
      </c>
    </row>
    <row r="362" spans="1:27" x14ac:dyDescent="0.25">
      <c r="A362" s="166"/>
      <c r="B362" s="178"/>
      <c r="C362" s="168"/>
      <c r="D362" s="80"/>
      <c r="E362" s="178"/>
      <c r="F362" s="168"/>
      <c r="G362" s="35"/>
      <c r="H362" s="168"/>
      <c r="I362" s="35"/>
      <c r="J362" s="35"/>
      <c r="K362" s="173"/>
      <c r="L362" s="168"/>
      <c r="M362" s="65"/>
      <c r="N362" s="66" t="s">
        <v>376</v>
      </c>
      <c r="O362" s="66" t="s">
        <v>376</v>
      </c>
      <c r="P362" s="66" t="s">
        <v>376</v>
      </c>
      <c r="Q362" s="168"/>
      <c r="R362" s="35"/>
      <c r="S362" s="168"/>
      <c r="T362" s="35"/>
      <c r="U362" s="35"/>
      <c r="V362" s="173"/>
      <c r="W362" s="80"/>
      <c r="X362" s="80"/>
      <c r="Y362" s="80"/>
      <c r="Z362" s="80"/>
      <c r="AA362" s="178"/>
    </row>
    <row r="363" spans="1:27" x14ac:dyDescent="0.25">
      <c r="A363" s="166"/>
      <c r="B363" s="178"/>
      <c r="C363" s="168"/>
      <c r="D363" s="80"/>
      <c r="E363" s="178"/>
      <c r="F363" s="168"/>
      <c r="G363" s="35"/>
      <c r="H363" s="168"/>
      <c r="I363" s="35"/>
      <c r="J363" s="35"/>
      <c r="K363" s="173"/>
      <c r="L363" s="168"/>
      <c r="M363" s="65"/>
      <c r="N363" s="66" t="s">
        <v>376</v>
      </c>
      <c r="O363" s="66" t="s">
        <v>376</v>
      </c>
      <c r="P363" s="66" t="s">
        <v>376</v>
      </c>
      <c r="Q363" s="168"/>
      <c r="R363" s="35"/>
      <c r="S363" s="168"/>
      <c r="T363" s="35"/>
      <c r="U363" s="35"/>
      <c r="V363" s="173"/>
      <c r="W363" s="80"/>
      <c r="X363" s="80"/>
      <c r="Y363" s="80"/>
      <c r="Z363" s="80"/>
      <c r="AA363" s="178"/>
    </row>
    <row r="364" spans="1:27" x14ac:dyDescent="0.25">
      <c r="A364" s="166"/>
      <c r="B364" s="178"/>
      <c r="C364" s="168"/>
      <c r="D364" s="80"/>
      <c r="E364" s="178"/>
      <c r="F364" s="168"/>
      <c r="G364" s="35"/>
      <c r="H364" s="168"/>
      <c r="I364" s="35"/>
      <c r="J364" s="35"/>
      <c r="K364" s="173"/>
      <c r="L364" s="168"/>
      <c r="M364" s="65"/>
      <c r="N364" s="66" t="s">
        <v>376</v>
      </c>
      <c r="O364" s="66" t="s">
        <v>376</v>
      </c>
      <c r="P364" s="66" t="s">
        <v>376</v>
      </c>
      <c r="Q364" s="168"/>
      <c r="R364" s="35"/>
      <c r="S364" s="168"/>
      <c r="T364" s="35"/>
      <c r="U364" s="35"/>
      <c r="V364" s="173"/>
      <c r="W364" s="80"/>
      <c r="X364" s="80"/>
      <c r="Y364" s="80"/>
      <c r="Z364" s="80"/>
      <c r="AA364" s="178"/>
    </row>
    <row r="365" spans="1:27" x14ac:dyDescent="0.25">
      <c r="A365" s="166"/>
      <c r="B365" s="179"/>
      <c r="C365" s="169"/>
      <c r="D365" s="80"/>
      <c r="E365" s="179"/>
      <c r="F365" s="169"/>
      <c r="G365" s="35"/>
      <c r="H365" s="169"/>
      <c r="I365" s="35"/>
      <c r="J365" s="35"/>
      <c r="K365" s="173"/>
      <c r="L365" s="169"/>
      <c r="M365" s="65"/>
      <c r="N365" s="66" t="s">
        <v>376</v>
      </c>
      <c r="O365" s="66" t="s">
        <v>376</v>
      </c>
      <c r="P365" s="66" t="s">
        <v>376</v>
      </c>
      <c r="Q365" s="169"/>
      <c r="R365" s="35"/>
      <c r="S365" s="169"/>
      <c r="T365" s="35"/>
      <c r="U365" s="35"/>
      <c r="V365" s="173"/>
      <c r="W365" s="80"/>
      <c r="X365" s="80"/>
      <c r="Y365" s="80"/>
      <c r="Z365" s="80"/>
      <c r="AA365" s="179"/>
    </row>
    <row r="366" spans="1:27" ht="62.25" customHeight="1" x14ac:dyDescent="0.25">
      <c r="A366" s="166">
        <v>70</v>
      </c>
      <c r="B366" s="177" t="s">
        <v>1073</v>
      </c>
      <c r="C366" s="167" t="s">
        <v>288</v>
      </c>
      <c r="D366" s="80" t="s">
        <v>1003</v>
      </c>
      <c r="E366" s="177" t="s">
        <v>1006</v>
      </c>
      <c r="F366" s="167" t="s">
        <v>361</v>
      </c>
      <c r="G366" s="35">
        <f>IF(F366="1 - Rara vez",1,IF(F366="2 - Improbable",2,IF(F366="3 - Posible",3,IF(F366="4 - Probable",4,IF(F366="5 - Casi seguro",5,IF(F366="1 - Baja",6,IF(F366="2 - Media",7,IF(F366="3 - Alta",8,IF(F366="Seleccione",0)))))))))</f>
        <v>8</v>
      </c>
      <c r="H366" s="167" t="s">
        <v>363</v>
      </c>
      <c r="I366" s="35">
        <f>IF(H366="1 -Insignificante",1,IF(H366="2 -Menor",2,IF(H366="3 -Moderado",3,IF(H366="5 -Moderado",6,IF(H366="4 -Mayor",4,IF(H366="10 -Mayor",7,IF(H366="5 -Catastrófico",5,IF(H366="20 -Catastrófico",8,IF(H366="1 - Mínimo/Leve",9,IF(H366="2 - Importante",10,IF(H366="3 - Fuerte",11,IF(H366="Seleccione",0))))))))))))</f>
        <v>10</v>
      </c>
      <c r="J366" s="35">
        <f>IF(AND(G366=1,I366=1),1,IF(AND(G366=1,I366=2),2,IF(AND(G366=1,I366=3),3,IF(AND(G366=1,I366=4),4,IF(AND(G366=1,I366=5),5,IF(AND(G366=2,I366=1),6,IF(AND(G366=2,I366=2),7,IF(AND(G366=2,I366=3),8,IF(AND(G366=2,I366=4),9,IF(AND(G366=2,I366=5),10,IF(AND(G366=3,I366=1),11,IF(AND(G366=3,I366=2),12,IF(AND(G366=3,I366=3),13,IF(AND(G366=3,I366=4),14,IF(AND(G366=3,I366=5),15,IF(AND(G366=4,I366=1),16,IF(AND(G366=4,I366=2),17,IF(AND(G366=4,I366=3),18,IF(AND(G366=4,I366=4),19,IF(AND(G366=4,I366=5),20,IF(AND(G366=5,I366=1),21,IF(AND(G366=5,I366=2),22,IF(AND(G366=5,I366=3),23,IF(AND(G366=5,I366=4),24,IF(AND(G366=5,I366=5),25,IF(AND(G366=1,I366=6),26,IF(AND(G366=1,I366=7),27,IF(AND(G366=1,I366=8),28,IF(AND(G366=2,I366=6),29,IF(AND(G366=2,I366=7),30,IF(AND(G366=2,I366=8),31,IF(AND(G366=3,I366=6),32,IF(AND(G366=3,I366=7),33,IF(AND(G366=3,I366=8),34,IF(AND(G366=4,I366=6),35,IF(AND(G366=4,I366=7),36,IF(AND(G366=4,I366=8),37,IF(AND(G366=5,I366=6),38,IF(AND(G366=5,I366=7),39,IF(AND(G366=5,I366=8),40,IF(AND(G366=6,I366=9),41,IF(AND(G366=6,I366=10),42,IF(AND(G366=6,I366=11),43,IF(AND(G366=7,I366=9),44,IF(AND(G366=7,I366=10),45,IF(AND(G366=7,I366=11),46,IF(AND(G366=8,I366=9),47,IF(AND(G366=8,I366=10),48,IF(AND(G366=8,I366=11),49,"Seleccione")))))))))))))))))))))))))))))))))))))))))))))))))</f>
        <v>48</v>
      </c>
      <c r="K366" s="173" t="str">
        <f>IF(J366=1,'Etapa 2 - Análisis'!$Y$4,IF(J366=2,'Etapa 2 - Análisis'!$Z$4,IF(J366=6,'Etapa 2 - Análisis'!$AD$4,IF(J366=7,'Etapa 2 - Análisis'!$AE$4,IF(J366=11,'Etapa 2 - Análisis'!$AI$4,IF(J366=3,'Etapa 2 - Análisis'!$AA$4,IF(J366=8,'Etapa 2 - Análisis'!$AF$4,IF(J366=12,'Etapa 2 - Análisis'!$AJ$4,IF(J366=16,'Etapa 2 - Análisis'!$AN$4,IF(J366=4,'Etapa 2 - Análisis'!$AB$4,IF(J366=5,'Etapa 2 - Análisis'!$AC$4,IF(J366=9,'Etapa 2 - Análisis'!$AG$4,IF(J366=13,'Etapa 2 - Análisis'!$AK$4,IF(J366=17,'Etapa 2 - Análisis'!$AO$4,IF(J366=18,'Etapa 2 - Análisis'!$AP$4,IF(J366=21,'Etapa 2 - Análisis'!$AS$4,IF(J366=22,'Etapa 2 - Análisis'!$AT$4,IF(J366=10,'Etapa 2 - Análisis'!$AH$4,IF(J366=14,'Etapa 2 - Análisis'!$AL$4,IF(J366=15,'Etapa 2 - Análisis'!$AM$4,IF(J366=19,'Etapa 2 - Análisis'!$AQ$4,IF(J366=20,'Etapa 2 - Análisis'!$AR$4,IF(J366=23,'Etapa 2 - Análisis'!$AU$4,IF(J366=24,'Etapa 2 - Análisis'!$AV$4,IF(J366=25,'Etapa 2 - Análisis'!$AW$4,IF(J366=26,'Etapa 2 - Análisis'!$Y$13,IF(J366=27,'Etapa 2 - Análisis'!$Z$13,IF(J366=28,'Etapa 2 - Análisis'!$AA$13,IF(J366=29,'Etapa 2 - Análisis'!$AB$13,IF(J366=30,'Etapa 2 - Análisis'!$AC$13,IF(J366=31,'Etapa 2 - Análisis'!$AD$13,IF(J366=32,'Etapa 2 - Análisis'!$AE$13,IF(J366=33,'Etapa 2 - Análisis'!$AF$13,IF(J366=34,'Etapa 2 - Análisis'!$AG$13,IF(J366=35,'Etapa 2 - Análisis'!$AH$13,IF(J366=36,'Etapa 2 - Análisis'!$AI$13,IF(J366=37,'Etapa 2 - Análisis'!$AJ$13,IF(J366=38,'Etapa 2 - Análisis'!$AK$13,IF(J366=39,'Etapa 2 - Análisis'!$AL$13,IF(J366=40,'Etapa 2 - Análisis'!$AM$13,IF(J366=41,'Etapa 2 - Análisis'!$Y$8,IF(J366=42,'Etapa 2 - Análisis'!$Z$8,IF(J366=43,'Etapa 2 - Análisis'!$AA$8,IF(J366=44,'Etapa 2 - Análisis'!$AB$8,IF(J366=45,'Etapa 2 - Análisis'!$AC$8,IF(J366=46,'Etapa 2 - Análisis'!$AD$8,IF(J366=47,'Etapa 2 - Análisis'!$AE$8,IF(J366=48,'Etapa 2 - Análisis'!$AF$8,IF(J366=49,'Etapa 2 - Análisis'!$AG$8,"Sin Zona")))))))))))))))))))))))))))))))))))))))))))))))))</f>
        <v>ZONA DE OPORTUNIDAD BENEFICIOSA</v>
      </c>
      <c r="L366" s="167" t="s">
        <v>369</v>
      </c>
      <c r="M366" s="80" t="s">
        <v>1007</v>
      </c>
      <c r="N366" s="66" t="s">
        <v>376</v>
      </c>
      <c r="O366" s="66" t="s">
        <v>376</v>
      </c>
      <c r="P366" s="66" t="s">
        <v>376</v>
      </c>
      <c r="Q366" s="167" t="s">
        <v>218</v>
      </c>
      <c r="R366" s="35">
        <f>IF(Q366="1 - Rara vez",1,IF(Q366="2 - Improbable",2,IF(Q366="3 - Posible",3,IF(Q366="4 - Probable",4,IF(Q366="5 - Casi seguro",5,IF(Q366="1 - Baja",6,IF(Q366="2 - Media",7,IF(Q366="3 - Alta",8,IF(Q366="NO APLICA","",IF(Q366="Seleccione",0))))))))))</f>
        <v>0</v>
      </c>
      <c r="S366" s="167" t="s">
        <v>218</v>
      </c>
      <c r="T366" s="35">
        <f>IF(S366="1 -Insignificante",1,IF(S366="2 -Menor",2,IF(S366="3 -Moderado",3,IF(S366="4 -Mayor",4,IF(S366="10 -Mayor",7,IF(S366="5 -Catastrófico",5,IF(S366="5 -Moderado",6,IF(S366="20 -Catastrófico",8,IF(S366="1 - Mínimo/Leve",9,IF(S366="2 - Importante",10,IF(S366="3 - Fuerte",11,IF(S366="NO APLICA","",IF(S366="Seleccione",0)))))))))))))</f>
        <v>0</v>
      </c>
      <c r="U366" s="35" t="str">
        <f>IF(AND(R366=1,T366=1),1,IF(AND(R366=1,T366=2),2,IF(AND(R366=1,T366=3),3,IF(AND(R366=1,T366=4),4,IF(AND(R366=1,T366=5),5,IF(AND(R366=2,T366=1),6,IF(AND(R366=2,T366=2),7,IF(AND(R366=2,T366=3),8,IF(AND(R366=2,T366=4),9,IF(AND(R366=2,T366=5),10,IF(AND(R366=3,T366=1),11,IF(AND(R366=3,T366=2),12,IF(AND(R366=3,T366=3),13,IF(AND(R366=3,T366=4),14,IF(AND(R366=3,T366=5),15,IF(AND(R366=4,T366=1),16,IF(AND(R366=4,T366=2),17,IF(AND(R366=4,T366=3),18,IF(AND(R366=4,T366=4),19,IF(AND(R366=4,T366=5),20,IF(AND(R366=5,T366=1),21,IF(AND(R366=5,T366=2),22,IF(AND(R366=5,T366=3),23,IF(AND(R366=5,T366=4),24,IF(AND(R366=5,T366=5),25,IF(AND(R366=1,T366=6),26,IF(AND(R366=1,T366=7),27,IF(AND(R366=1,T366=8),28,IF(AND(R366=2,T366=6),29,IF(AND(R366=2,T366=7),30,IF(AND(R366=2,T366=8),31,IF(AND(R366=3,T366=6),32,IF(AND(R366=3,T366=7),33,IF(AND(R366=3,T366=8),34,IF(AND(R366=4,T366=6),35,IF(AND(R366=4,T366=7),36,IF(AND(R366=4,T366=8),37,IF(AND(R366=5,T366=6),38,IF(AND(R366=5,T366=7),39,IF(AND(R366=5,T366=8),40,IF(AND(R366=6,T366=9),41,IF(AND(R366=6,T366=10),42,IF(AND(R366=6,T366=11),43,IF(AND(R366=7,T366=9),44,IF(AND(R366=7,T366=10),45,IF(AND(R366=7,T366=11),46,IF(AND(R366=8,T366=9),47,IF(AND(R366=8,T366=10),48,IF(AND(R366=8,T366=11),49,IF(AND(R366="",T366=""),"","Seleccione"))))))))))))))))))))))))))))))))))))))))))))))))))</f>
        <v>Seleccione</v>
      </c>
      <c r="V366" s="173" t="str">
        <f>IF(U366=1,'Etapa 2 - Análisis'!$Y$4,IF(U366=2,'Etapa 2 - Análisis'!$Z$4,IF(U366=6,'Etapa 2 - Análisis'!$AD$4,IF(U366=7,'Etapa 2 - Análisis'!$AE$4,IF(U366=11,'Etapa 2 - Análisis'!$AI$4,IF(U366=3,'Etapa 2 - Análisis'!$AA$4,IF(U366=8,'Etapa 2 - Análisis'!$AF$4,IF(U366=12,'Etapa 2 - Análisis'!$AJ$4,IF(U366=16,'Etapa 2 - Análisis'!$AN$4,IF(U366=4,'Etapa 2 - Análisis'!$AB$4,IF(U366=5,'Etapa 2 - Análisis'!$AC$4,IF(U366=9,'Etapa 2 - Análisis'!$AF$4,IF(U366=13,'Etapa 2 - Análisis'!$AK$4,IF(U366=17,'Etapa 2 - Análisis'!$AO$4,IF(U366=18,'Etapa 2 - Análisis'!$AP$4,IF(U366=21,'Etapa 2 - Análisis'!$AS$4,IF(U366=22,'Etapa 2 - Análisis'!$AT$4,IF(U366=10,'Etapa 2 - Análisis'!$AH$4,IF(U366=14,'Etapa 2 - Análisis'!$AL$4,IF(U366=15,'Etapa 2 - Análisis'!$AM$4,IF(U366=19,'Etapa 2 - Análisis'!$AQ$4,IF(U366=20,'Etapa 2 - Análisis'!$AR$4,IF(U366=23,'Etapa 2 - Análisis'!$AU$4,IF(U366=24,'Etapa 2 - Análisis'!$AV$4,IF(U366=25,'Etapa 2 - Análisis'!$AW$4,IF(U366=26,'Etapa 2 - Análisis'!$Y$13,IF(U366=27,'Etapa 2 - Análisis'!$Z$13,IF(U366=28,'Etapa 2 - Análisis'!$AA$13,IF(U366=29,'Etapa 2 - Análisis'!$AB$13,IF(U366=30,'Etapa 2 - Análisis'!$AC$13,IF(U366=31,'Etapa 2 - Análisis'!$AD$13,IF(U366=32,'Etapa 2 - Análisis'!$AE$13,IF(U366=33,'Etapa 2 - Análisis'!$AF$13,IF(U366=34,'Etapa 2 - Análisis'!$AG$13,IF(U366=35,'Etapa 2 - Análisis'!$AH$13,IF(U366=36,'Etapa 2 - Análisis'!$AI$13,IF(U366=37,'Etapa 2 - Análisis'!$AJ$13,IF(U366=38,'Etapa 2 - Análisis'!$AK$13,IF(U366=39,'Etapa 2 - Análisis'!$AL$13,IF(U366=40,'Etapa 2 - Análisis'!$AM$13,IF(U366=41,'Etapa 2 - Análisis'!$Y$8,IF(U366=42,'Etapa 2 - Análisis'!$Z$8,IF(U366=43,'Etapa 2 - Análisis'!$AA$8,IF(U366=44,'Etapa 2 - Análisis'!$AB$8,IF(U366=45,'Etapa 2 - Análisis'!$AC$8,IF(U366=46,'Etapa 2 - Análisis'!$AD$8,IF(U366=47,'Etapa 2 - Análisis'!$AE$8,IF(U366=48,'Etapa 2 - Análisis'!$AF$8,IF(U366=49,'Etapa 2 - Análisis'!$AG$8,IF(U366="","NO APLICA","Sin Zona"))))))))))))))))))))))))))))))))))))))))))))))))))</f>
        <v>Sin Zona</v>
      </c>
      <c r="W366" s="80" t="s">
        <v>676</v>
      </c>
      <c r="X366" s="80" t="s">
        <v>505</v>
      </c>
      <c r="Y366" s="140" t="s">
        <v>1192</v>
      </c>
      <c r="Z366" s="80" t="s">
        <v>1012</v>
      </c>
      <c r="AA366" s="177" t="s">
        <v>1013</v>
      </c>
    </row>
    <row r="367" spans="1:27" ht="74.25" customHeight="1" x14ac:dyDescent="0.25">
      <c r="A367" s="166"/>
      <c r="B367" s="178"/>
      <c r="C367" s="168"/>
      <c r="D367" s="80" t="s">
        <v>1004</v>
      </c>
      <c r="E367" s="178"/>
      <c r="F367" s="168"/>
      <c r="G367" s="35"/>
      <c r="H367" s="168"/>
      <c r="I367" s="35"/>
      <c r="J367" s="35"/>
      <c r="K367" s="173"/>
      <c r="L367" s="168"/>
      <c r="M367" s="80" t="s">
        <v>1008</v>
      </c>
      <c r="N367" s="66" t="s">
        <v>376</v>
      </c>
      <c r="O367" s="66" t="s">
        <v>376</v>
      </c>
      <c r="P367" s="66" t="s">
        <v>376</v>
      </c>
      <c r="Q367" s="168"/>
      <c r="R367" s="35"/>
      <c r="S367" s="168"/>
      <c r="T367" s="35"/>
      <c r="U367" s="35"/>
      <c r="V367" s="173"/>
      <c r="W367" s="80" t="s">
        <v>676</v>
      </c>
      <c r="X367" s="80" t="s">
        <v>505</v>
      </c>
      <c r="Y367" s="140" t="s">
        <v>1192</v>
      </c>
      <c r="Z367" s="80" t="s">
        <v>1218</v>
      </c>
      <c r="AA367" s="178"/>
    </row>
    <row r="368" spans="1:27" ht="85.5" customHeight="1" x14ac:dyDescent="0.25">
      <c r="A368" s="166"/>
      <c r="B368" s="178"/>
      <c r="C368" s="168"/>
      <c r="D368" s="80" t="s">
        <v>1005</v>
      </c>
      <c r="E368" s="178"/>
      <c r="F368" s="168"/>
      <c r="G368" s="35"/>
      <c r="H368" s="168"/>
      <c r="I368" s="35"/>
      <c r="J368" s="35"/>
      <c r="K368" s="173"/>
      <c r="L368" s="168"/>
      <c r="M368" s="113" t="s">
        <v>1009</v>
      </c>
      <c r="N368" s="66" t="s">
        <v>376</v>
      </c>
      <c r="O368" s="66" t="s">
        <v>376</v>
      </c>
      <c r="P368" s="66" t="s">
        <v>376</v>
      </c>
      <c r="Q368" s="168"/>
      <c r="R368" s="35"/>
      <c r="S368" s="168"/>
      <c r="T368" s="35"/>
      <c r="U368" s="35"/>
      <c r="V368" s="173"/>
      <c r="W368" s="80" t="s">
        <v>676</v>
      </c>
      <c r="X368" s="80" t="s">
        <v>1219</v>
      </c>
      <c r="Y368" s="80" t="s">
        <v>1192</v>
      </c>
      <c r="Z368" s="80" t="s">
        <v>1220</v>
      </c>
      <c r="AA368" s="178"/>
    </row>
    <row r="369" spans="1:27" ht="78" customHeight="1" x14ac:dyDescent="0.25">
      <c r="A369" s="166"/>
      <c r="B369" s="178"/>
      <c r="C369" s="168"/>
      <c r="D369" s="80"/>
      <c r="E369" s="178"/>
      <c r="F369" s="168"/>
      <c r="G369" s="35"/>
      <c r="H369" s="168"/>
      <c r="I369" s="35"/>
      <c r="J369" s="35"/>
      <c r="K369" s="173"/>
      <c r="L369" s="168"/>
      <c r="M369" s="113" t="s">
        <v>1010</v>
      </c>
      <c r="N369" s="66" t="s">
        <v>376</v>
      </c>
      <c r="O369" s="66" t="s">
        <v>376</v>
      </c>
      <c r="P369" s="66" t="s">
        <v>376</v>
      </c>
      <c r="Q369" s="168"/>
      <c r="R369" s="35"/>
      <c r="S369" s="168"/>
      <c r="T369" s="35"/>
      <c r="U369" s="35"/>
      <c r="V369" s="173"/>
      <c r="W369" s="80" t="s">
        <v>676</v>
      </c>
      <c r="X369" s="150" t="s">
        <v>505</v>
      </c>
      <c r="Y369" s="80" t="s">
        <v>1192</v>
      </c>
      <c r="Z369" s="80" t="s">
        <v>1012</v>
      </c>
      <c r="AA369" s="178"/>
    </row>
    <row r="370" spans="1:27" ht="79.5" customHeight="1" x14ac:dyDescent="0.25">
      <c r="A370" s="166"/>
      <c r="B370" s="179"/>
      <c r="C370" s="169"/>
      <c r="D370" s="80"/>
      <c r="E370" s="179"/>
      <c r="F370" s="169"/>
      <c r="G370" s="35"/>
      <c r="H370" s="169"/>
      <c r="I370" s="35"/>
      <c r="J370" s="35"/>
      <c r="K370" s="173"/>
      <c r="L370" s="169"/>
      <c r="M370" s="113" t="s">
        <v>1011</v>
      </c>
      <c r="N370" s="66" t="s">
        <v>376</v>
      </c>
      <c r="O370" s="66" t="s">
        <v>376</v>
      </c>
      <c r="P370" s="66" t="s">
        <v>376</v>
      </c>
      <c r="Q370" s="169"/>
      <c r="R370" s="35"/>
      <c r="S370" s="169"/>
      <c r="T370" s="35"/>
      <c r="U370" s="35"/>
      <c r="V370" s="173"/>
      <c r="W370" s="65"/>
      <c r="X370" s="80"/>
      <c r="Y370" s="80"/>
      <c r="Z370" s="80"/>
      <c r="AA370" s="179"/>
    </row>
    <row r="371" spans="1:27" ht="54.75" customHeight="1" x14ac:dyDescent="0.25">
      <c r="A371" s="166">
        <v>71</v>
      </c>
      <c r="B371" s="177" t="s">
        <v>1221</v>
      </c>
      <c r="C371" s="167" t="s">
        <v>288</v>
      </c>
      <c r="D371" s="80" t="s">
        <v>1222</v>
      </c>
      <c r="E371" s="180" t="s">
        <v>1224</v>
      </c>
      <c r="F371" s="167" t="s">
        <v>361</v>
      </c>
      <c r="G371" s="35">
        <f>IF(F371="1 - Rara vez",1,IF(F371="2 - Improbable",2,IF(F371="3 - Posible",3,IF(F371="4 - Probable",4,IF(F371="5 - Casi seguro",5,IF(F371="1 - Baja",6,IF(F371="2 - Media",7,IF(F371="3 - Alta",8,IF(F371="Seleccione",0)))))))))</f>
        <v>8</v>
      </c>
      <c r="H371" s="167" t="s">
        <v>363</v>
      </c>
      <c r="I371" s="35">
        <f>IF(H371="1 -Insignificante",1,IF(H371="2 -Menor",2,IF(H371="3 -Moderado",3,IF(H371="5 -Moderado",6,IF(H371="4 -Mayor",4,IF(H371="10 -Mayor",7,IF(H371="5 -Catastrófico",5,IF(H371="20 -Catastrófico",8,IF(H371="1 - Mínimo/Leve",9,IF(H371="2 - Importante",10,IF(H371="3 - Fuerte",11,IF(H371="Seleccione",0))))))))))))</f>
        <v>10</v>
      </c>
      <c r="J371" s="35">
        <f>IF(AND(G371=1,I371=1),1,IF(AND(G371=1,I371=2),2,IF(AND(G371=1,I371=3),3,IF(AND(G371=1,I371=4),4,IF(AND(G371=1,I371=5),5,IF(AND(G371=2,I371=1),6,IF(AND(G371=2,I371=2),7,IF(AND(G371=2,I371=3),8,IF(AND(G371=2,I371=4),9,IF(AND(G371=2,I371=5),10,IF(AND(G371=3,I371=1),11,IF(AND(G371=3,I371=2),12,IF(AND(G371=3,I371=3),13,IF(AND(G371=3,I371=4),14,IF(AND(G371=3,I371=5),15,IF(AND(G371=4,I371=1),16,IF(AND(G371=4,I371=2),17,IF(AND(G371=4,I371=3),18,IF(AND(G371=4,I371=4),19,IF(AND(G371=4,I371=5),20,IF(AND(G371=5,I371=1),21,IF(AND(G371=5,I371=2),22,IF(AND(G371=5,I371=3),23,IF(AND(G371=5,I371=4),24,IF(AND(G371=5,I371=5),25,IF(AND(G371=1,I371=6),26,IF(AND(G371=1,I371=7),27,IF(AND(G371=1,I371=8),28,IF(AND(G371=2,I371=6),29,IF(AND(G371=2,I371=7),30,IF(AND(G371=2,I371=8),31,IF(AND(G371=3,I371=6),32,IF(AND(G371=3,I371=7),33,IF(AND(G371=3,I371=8),34,IF(AND(G371=4,I371=6),35,IF(AND(G371=4,I371=7),36,IF(AND(G371=4,I371=8),37,IF(AND(G371=5,I371=6),38,IF(AND(G371=5,I371=7),39,IF(AND(G371=5,I371=8),40,IF(AND(G371=6,I371=9),41,IF(AND(G371=6,I371=10),42,IF(AND(G371=6,I371=11),43,IF(AND(G371=7,I371=9),44,IF(AND(G371=7,I371=10),45,IF(AND(G371=7,I371=11),46,IF(AND(G371=8,I371=9),47,IF(AND(G371=8,I371=10),48,IF(AND(G371=8,I371=11),49,"Seleccione")))))))))))))))))))))))))))))))))))))))))))))))))</f>
        <v>48</v>
      </c>
      <c r="K371" s="173" t="str">
        <f>IF(J371=1,'Etapa 2 - Análisis'!$Y$4,IF(J371=2,'Etapa 2 - Análisis'!$Z$4,IF(J371=6,'Etapa 2 - Análisis'!$AD$4,IF(J371=7,'Etapa 2 - Análisis'!$AE$4,IF(J371=11,'Etapa 2 - Análisis'!$AI$4,IF(J371=3,'Etapa 2 - Análisis'!$AA$4,IF(J371=8,'Etapa 2 - Análisis'!$AF$4,IF(J371=12,'Etapa 2 - Análisis'!$AJ$4,IF(J371=16,'Etapa 2 - Análisis'!$AN$4,IF(J371=4,'Etapa 2 - Análisis'!$AB$4,IF(J371=5,'Etapa 2 - Análisis'!$AC$4,IF(J371=9,'Etapa 2 - Análisis'!$AG$4,IF(J371=13,'Etapa 2 - Análisis'!$AK$4,IF(J371=17,'Etapa 2 - Análisis'!$AO$4,IF(J371=18,'Etapa 2 - Análisis'!$AP$4,IF(J371=21,'Etapa 2 - Análisis'!$AS$4,IF(J371=22,'Etapa 2 - Análisis'!$AT$4,IF(J371=10,'Etapa 2 - Análisis'!$AH$4,IF(J371=14,'Etapa 2 - Análisis'!$AL$4,IF(J371=15,'Etapa 2 - Análisis'!$AM$4,IF(J371=19,'Etapa 2 - Análisis'!$AQ$4,IF(J371=20,'Etapa 2 - Análisis'!$AR$4,IF(J371=23,'Etapa 2 - Análisis'!$AU$4,IF(J371=24,'Etapa 2 - Análisis'!$AV$4,IF(J371=25,'Etapa 2 - Análisis'!$AW$4,IF(J371=26,'Etapa 2 - Análisis'!$Y$13,IF(J371=27,'Etapa 2 - Análisis'!$Z$13,IF(J371=28,'Etapa 2 - Análisis'!$AA$13,IF(J371=29,'Etapa 2 - Análisis'!$AB$13,IF(J371=30,'Etapa 2 - Análisis'!$AC$13,IF(J371=31,'Etapa 2 - Análisis'!$AD$13,IF(J371=32,'Etapa 2 - Análisis'!$AE$13,IF(J371=33,'Etapa 2 - Análisis'!$AF$13,IF(J371=34,'Etapa 2 - Análisis'!$AG$13,IF(J371=35,'Etapa 2 - Análisis'!$AH$13,IF(J371=36,'Etapa 2 - Análisis'!$AI$13,IF(J371=37,'Etapa 2 - Análisis'!$AJ$13,IF(J371=38,'Etapa 2 - Análisis'!$AK$13,IF(J371=39,'Etapa 2 - Análisis'!$AL$13,IF(J371=40,'Etapa 2 - Análisis'!$AM$13,IF(J371=41,'Etapa 2 - Análisis'!$Y$8,IF(J371=42,'Etapa 2 - Análisis'!$Z$8,IF(J371=43,'Etapa 2 - Análisis'!$AA$8,IF(J371=44,'Etapa 2 - Análisis'!$AB$8,IF(J371=45,'Etapa 2 - Análisis'!$AC$8,IF(J371=46,'Etapa 2 - Análisis'!$AD$8,IF(J371=47,'Etapa 2 - Análisis'!$AE$8,IF(J371=48,'Etapa 2 - Análisis'!$AF$8,IF(J371=49,'Etapa 2 - Análisis'!$AG$8,"Sin Zona")))))))))))))))))))))))))))))))))))))))))))))))))</f>
        <v>ZONA DE OPORTUNIDAD BENEFICIOSA</v>
      </c>
      <c r="L371" s="167" t="s">
        <v>369</v>
      </c>
      <c r="M371" s="80" t="s">
        <v>1225</v>
      </c>
      <c r="N371" s="66" t="s">
        <v>376</v>
      </c>
      <c r="O371" s="66" t="s">
        <v>376</v>
      </c>
      <c r="P371" s="66" t="s">
        <v>376</v>
      </c>
      <c r="Q371" s="167" t="s">
        <v>218</v>
      </c>
      <c r="R371" s="35">
        <f>IF(Q371="1 - Rara vez",1,IF(Q371="2 - Improbable",2,IF(Q371="3 - Posible",3,IF(Q371="4 - Probable",4,IF(Q371="5 - Casi seguro",5,IF(Q371="1 - Baja",6,IF(Q371="2 - Media",7,IF(Q371="3 - Alta",8,IF(Q371="NO APLICA","",IF(Q371="Seleccione",0))))))))))</f>
        <v>0</v>
      </c>
      <c r="S371" s="167" t="s">
        <v>218</v>
      </c>
      <c r="T371" s="35">
        <f>IF(S371="1 -Insignificante",1,IF(S371="2 -Menor",2,IF(S371="3 -Moderado",3,IF(S371="4 -Mayor",4,IF(S371="10 -Mayor",7,IF(S371="5 -Catastrófico",5,IF(S371="5 -Moderado",6,IF(S371="20 -Catastrófico",8,IF(S371="1 - Mínimo/Leve",9,IF(S371="2 - Importante",10,IF(S371="3 - Fuerte",11,IF(S371="NO APLICA","",IF(S371="Seleccione",0)))))))))))))</f>
        <v>0</v>
      </c>
      <c r="U371" s="35" t="str">
        <f>IF(AND(R371=1,T371=1),1,IF(AND(R371=1,T371=2),2,IF(AND(R371=1,T371=3),3,IF(AND(R371=1,T371=4),4,IF(AND(R371=1,T371=5),5,IF(AND(R371=2,T371=1),6,IF(AND(R371=2,T371=2),7,IF(AND(R371=2,T371=3),8,IF(AND(R371=2,T371=4),9,IF(AND(R371=2,T371=5),10,IF(AND(R371=3,T371=1),11,IF(AND(R371=3,T371=2),12,IF(AND(R371=3,T371=3),13,IF(AND(R371=3,T371=4),14,IF(AND(R371=3,T371=5),15,IF(AND(R371=4,T371=1),16,IF(AND(R371=4,T371=2),17,IF(AND(R371=4,T371=3),18,IF(AND(R371=4,T371=4),19,IF(AND(R371=4,T371=5),20,IF(AND(R371=5,T371=1),21,IF(AND(R371=5,T371=2),22,IF(AND(R371=5,T371=3),23,IF(AND(R371=5,T371=4),24,IF(AND(R371=5,T371=5),25,IF(AND(R371=1,T371=6),26,IF(AND(R371=1,T371=7),27,IF(AND(R371=1,T371=8),28,IF(AND(R371=2,T371=6),29,IF(AND(R371=2,T371=7),30,IF(AND(R371=2,T371=8),31,IF(AND(R371=3,T371=6),32,IF(AND(R371=3,T371=7),33,IF(AND(R371=3,T371=8),34,IF(AND(R371=4,T371=6),35,IF(AND(R371=4,T371=7),36,IF(AND(R371=4,T371=8),37,IF(AND(R371=5,T371=6),38,IF(AND(R371=5,T371=7),39,IF(AND(R371=5,T371=8),40,IF(AND(R371=6,T371=9),41,IF(AND(R371=6,T371=10),42,IF(AND(R371=6,T371=11),43,IF(AND(R371=7,T371=9),44,IF(AND(R371=7,T371=10),45,IF(AND(R371=7,T371=11),46,IF(AND(R371=8,T371=9),47,IF(AND(R371=8,T371=10),48,IF(AND(R371=8,T371=11),49,IF(AND(R371="",T371=""),"","Seleccione"))))))))))))))))))))))))))))))))))))))))))))))))))</f>
        <v>Seleccione</v>
      </c>
      <c r="V371" s="173" t="str">
        <f>IF(U371=1,'Etapa 2 - Análisis'!$Y$4,IF(U371=2,'Etapa 2 - Análisis'!$Z$4,IF(U371=6,'Etapa 2 - Análisis'!$AD$4,IF(U371=7,'Etapa 2 - Análisis'!$AE$4,IF(U371=11,'Etapa 2 - Análisis'!$AI$4,IF(U371=3,'Etapa 2 - Análisis'!$AA$4,IF(U371=8,'Etapa 2 - Análisis'!$AF$4,IF(U371=12,'Etapa 2 - Análisis'!$AJ$4,IF(U371=16,'Etapa 2 - Análisis'!$AN$4,IF(U371=4,'Etapa 2 - Análisis'!$AB$4,IF(U371=5,'Etapa 2 - Análisis'!$AC$4,IF(U371=9,'Etapa 2 - Análisis'!$AF$4,IF(U371=13,'Etapa 2 - Análisis'!$AK$4,IF(U371=17,'Etapa 2 - Análisis'!$AO$4,IF(U371=18,'Etapa 2 - Análisis'!$AP$4,IF(U371=21,'Etapa 2 - Análisis'!$AS$4,IF(U371=22,'Etapa 2 - Análisis'!$AT$4,IF(U371=10,'Etapa 2 - Análisis'!$AH$4,IF(U371=14,'Etapa 2 - Análisis'!$AL$4,IF(U371=15,'Etapa 2 - Análisis'!$AM$4,IF(U371=19,'Etapa 2 - Análisis'!$AQ$4,IF(U371=20,'Etapa 2 - Análisis'!$AR$4,IF(U371=23,'Etapa 2 - Análisis'!$AU$4,IF(U371=24,'Etapa 2 - Análisis'!$AV$4,IF(U371=25,'Etapa 2 - Análisis'!$AW$4,IF(U371=26,'Etapa 2 - Análisis'!$Y$13,IF(U371=27,'Etapa 2 - Análisis'!$Z$13,IF(U371=28,'Etapa 2 - Análisis'!$AA$13,IF(U371=29,'Etapa 2 - Análisis'!$AB$13,IF(U371=30,'Etapa 2 - Análisis'!$AC$13,IF(U371=31,'Etapa 2 - Análisis'!$AD$13,IF(U371=32,'Etapa 2 - Análisis'!$AE$13,IF(U371=33,'Etapa 2 - Análisis'!$AF$13,IF(U371=34,'Etapa 2 - Análisis'!$AG$13,IF(U371=35,'Etapa 2 - Análisis'!$AH$13,IF(U371=36,'Etapa 2 - Análisis'!$AI$13,IF(U371=37,'Etapa 2 - Análisis'!$AJ$13,IF(U371=38,'Etapa 2 - Análisis'!$AK$13,IF(U371=39,'Etapa 2 - Análisis'!$AL$13,IF(U371=40,'Etapa 2 - Análisis'!$AM$13,IF(U371=41,'Etapa 2 - Análisis'!$Y$8,IF(U371=42,'Etapa 2 - Análisis'!$Z$8,IF(U371=43,'Etapa 2 - Análisis'!$AA$8,IF(U371=44,'Etapa 2 - Análisis'!$AB$8,IF(U371=45,'Etapa 2 - Análisis'!$AC$8,IF(U371=46,'Etapa 2 - Análisis'!$AD$8,IF(U371=47,'Etapa 2 - Análisis'!$AE$8,IF(U371=48,'Etapa 2 - Análisis'!$AF$8,IF(U371=49,'Etapa 2 - Análisis'!$AG$8,IF(U371="","NO APLICA","Sin Zona"))))))))))))))))))))))))))))))))))))))))))))))))))</f>
        <v>Sin Zona</v>
      </c>
      <c r="W371" s="80" t="s">
        <v>1228</v>
      </c>
      <c r="X371" s="80" t="s">
        <v>1219</v>
      </c>
      <c r="Y371" s="140" t="s">
        <v>1192</v>
      </c>
      <c r="Z371" s="80" t="s">
        <v>1229</v>
      </c>
      <c r="AA371" s="163" t="s">
        <v>1233</v>
      </c>
    </row>
    <row r="372" spans="1:27" ht="78" customHeight="1" x14ac:dyDescent="0.25">
      <c r="A372" s="166"/>
      <c r="B372" s="178"/>
      <c r="C372" s="168"/>
      <c r="D372" s="80" t="s">
        <v>1223</v>
      </c>
      <c r="E372" s="180"/>
      <c r="F372" s="168"/>
      <c r="G372" s="35"/>
      <c r="H372" s="168"/>
      <c r="I372" s="35"/>
      <c r="J372" s="35"/>
      <c r="K372" s="173"/>
      <c r="L372" s="168"/>
      <c r="M372" s="80" t="s">
        <v>1226</v>
      </c>
      <c r="N372" s="66" t="s">
        <v>376</v>
      </c>
      <c r="O372" s="66" t="s">
        <v>376</v>
      </c>
      <c r="P372" s="66" t="s">
        <v>376</v>
      </c>
      <c r="Q372" s="168"/>
      <c r="R372" s="35"/>
      <c r="S372" s="168"/>
      <c r="T372" s="35"/>
      <c r="U372" s="35"/>
      <c r="V372" s="173"/>
      <c r="W372" s="80" t="s">
        <v>1228</v>
      </c>
      <c r="X372" s="80" t="s">
        <v>1230</v>
      </c>
      <c r="Y372" s="140" t="s">
        <v>1192</v>
      </c>
      <c r="Z372" s="80" t="s">
        <v>1231</v>
      </c>
      <c r="AA372" s="164"/>
    </row>
    <row r="373" spans="1:27" ht="66" customHeight="1" x14ac:dyDescent="0.25">
      <c r="A373" s="166"/>
      <c r="B373" s="178"/>
      <c r="C373" s="168"/>
      <c r="D373" s="80"/>
      <c r="E373" s="180"/>
      <c r="F373" s="168"/>
      <c r="G373" s="35"/>
      <c r="H373" s="168"/>
      <c r="I373" s="35"/>
      <c r="J373" s="35"/>
      <c r="K373" s="173"/>
      <c r="L373" s="168"/>
      <c r="M373" s="80" t="s">
        <v>1227</v>
      </c>
      <c r="N373" s="66" t="s">
        <v>376</v>
      </c>
      <c r="O373" s="66" t="s">
        <v>376</v>
      </c>
      <c r="P373" s="66" t="s">
        <v>376</v>
      </c>
      <c r="Q373" s="168"/>
      <c r="R373" s="35"/>
      <c r="S373" s="168"/>
      <c r="T373" s="35"/>
      <c r="U373" s="35"/>
      <c r="V373" s="173"/>
      <c r="W373" s="80" t="s">
        <v>1228</v>
      </c>
      <c r="X373" s="80" t="s">
        <v>1219</v>
      </c>
      <c r="Y373" s="140" t="s">
        <v>1192</v>
      </c>
      <c r="Z373" s="80" t="s">
        <v>1232</v>
      </c>
      <c r="AA373" s="164"/>
    </row>
    <row r="374" spans="1:27" x14ac:dyDescent="0.25">
      <c r="A374" s="166"/>
      <c r="B374" s="178"/>
      <c r="C374" s="168"/>
      <c r="D374" s="80"/>
      <c r="E374" s="180"/>
      <c r="F374" s="168"/>
      <c r="G374" s="35"/>
      <c r="H374" s="168"/>
      <c r="I374" s="35"/>
      <c r="J374" s="35"/>
      <c r="K374" s="173"/>
      <c r="L374" s="168"/>
      <c r="M374" s="65"/>
      <c r="N374" s="66" t="s">
        <v>376</v>
      </c>
      <c r="O374" s="66" t="s">
        <v>376</v>
      </c>
      <c r="P374" s="66" t="s">
        <v>376</v>
      </c>
      <c r="Q374" s="168"/>
      <c r="R374" s="35"/>
      <c r="S374" s="168"/>
      <c r="T374" s="35"/>
      <c r="U374" s="35"/>
      <c r="V374" s="173"/>
      <c r="W374" s="80"/>
      <c r="X374" s="80"/>
      <c r="Y374" s="80"/>
      <c r="Z374" s="80"/>
      <c r="AA374" s="164"/>
    </row>
    <row r="375" spans="1:27" x14ac:dyDescent="0.25">
      <c r="A375" s="166"/>
      <c r="B375" s="179"/>
      <c r="C375" s="169"/>
      <c r="D375" s="80"/>
      <c r="E375" s="180"/>
      <c r="F375" s="169"/>
      <c r="G375" s="35"/>
      <c r="H375" s="169"/>
      <c r="I375" s="35"/>
      <c r="J375" s="35"/>
      <c r="K375" s="173"/>
      <c r="L375" s="169"/>
      <c r="M375" s="65"/>
      <c r="N375" s="66" t="s">
        <v>376</v>
      </c>
      <c r="O375" s="66" t="s">
        <v>376</v>
      </c>
      <c r="P375" s="66" t="s">
        <v>376</v>
      </c>
      <c r="Q375" s="169"/>
      <c r="R375" s="35"/>
      <c r="S375" s="169"/>
      <c r="T375" s="35"/>
      <c r="U375" s="35"/>
      <c r="V375" s="173"/>
      <c r="W375" s="80"/>
      <c r="X375" s="80"/>
      <c r="Y375" s="80"/>
      <c r="Z375" s="80"/>
      <c r="AA375" s="165"/>
    </row>
    <row r="376" spans="1:27" ht="69.75" customHeight="1" x14ac:dyDescent="0.25">
      <c r="A376" s="166">
        <v>72</v>
      </c>
      <c r="B376" s="163" t="s">
        <v>1216</v>
      </c>
      <c r="C376" s="167" t="s">
        <v>288</v>
      </c>
      <c r="D376" s="109" t="s">
        <v>1205</v>
      </c>
      <c r="E376" s="198" t="s">
        <v>1206</v>
      </c>
      <c r="F376" s="167" t="s">
        <v>361</v>
      </c>
      <c r="G376" s="35">
        <f>IF(F376="1 - Rara vez",1,IF(F376="2 - Improbable",2,IF(F376="3 - Posible",3,IF(F376="4 - Probable",4,IF(F376="5 - Casi seguro",5,IF(F376="1 - Baja",6,IF(F376="2 - Media",7,IF(F376="3 - Alta",8,IF(F376="Seleccione",0)))))))))</f>
        <v>8</v>
      </c>
      <c r="H376" s="167" t="s">
        <v>363</v>
      </c>
      <c r="I376" s="35">
        <f>IF(H376="1 -Insignificante",1,IF(H376="2 -Menor",2,IF(H376="3 -Moderado",3,IF(H376="5 -Moderado",6,IF(H376="4 -Mayor",4,IF(H376="10 -Mayor",7,IF(H376="5 -Catastrófico",5,IF(H376="20 -Catastrófico",8,IF(H376="1 - Mínimo/Leve",9,IF(H376="2 - Importante",10,IF(H376="3 - Fuerte",11,IF(H376="Seleccione",0))))))))))))</f>
        <v>10</v>
      </c>
      <c r="J376" s="35">
        <f>IF(AND(G376=1,I376=1),1,IF(AND(G376=1,I376=2),2,IF(AND(G376=1,I376=3),3,IF(AND(G376=1,I376=4),4,IF(AND(G376=1,I376=5),5,IF(AND(G376=2,I376=1),6,IF(AND(G376=2,I376=2),7,IF(AND(G376=2,I376=3),8,IF(AND(G376=2,I376=4),9,IF(AND(G376=2,I376=5),10,IF(AND(G376=3,I376=1),11,IF(AND(G376=3,I376=2),12,IF(AND(G376=3,I376=3),13,IF(AND(G376=3,I376=4),14,IF(AND(G376=3,I376=5),15,IF(AND(G376=4,I376=1),16,IF(AND(G376=4,I376=2),17,IF(AND(G376=4,I376=3),18,IF(AND(G376=4,I376=4),19,IF(AND(G376=4,I376=5),20,IF(AND(G376=5,I376=1),21,IF(AND(G376=5,I376=2),22,IF(AND(G376=5,I376=3),23,IF(AND(G376=5,I376=4),24,IF(AND(G376=5,I376=5),25,IF(AND(G376=1,I376=6),26,IF(AND(G376=1,I376=7),27,IF(AND(G376=1,I376=8),28,IF(AND(G376=2,I376=6),29,IF(AND(G376=2,I376=7),30,IF(AND(G376=2,I376=8),31,IF(AND(G376=3,I376=6),32,IF(AND(G376=3,I376=7),33,IF(AND(G376=3,I376=8),34,IF(AND(G376=4,I376=6),35,IF(AND(G376=4,I376=7),36,IF(AND(G376=4,I376=8),37,IF(AND(G376=5,I376=6),38,IF(AND(G376=5,I376=7),39,IF(AND(G376=5,I376=8),40,IF(AND(G376=6,I376=9),41,IF(AND(G376=6,I376=10),42,IF(AND(G376=6,I376=11),43,IF(AND(G376=7,I376=9),44,IF(AND(G376=7,I376=10),45,IF(AND(G376=7,I376=11),46,IF(AND(G376=8,I376=9),47,IF(AND(G376=8,I376=10),48,IF(AND(G376=8,I376=11),49,"Seleccione")))))))))))))))))))))))))))))))))))))))))))))))))</f>
        <v>48</v>
      </c>
      <c r="K376" s="173" t="str">
        <f>IF(J376=1,'Etapa 2 - Análisis'!$Y$4,IF(J376=2,'Etapa 2 - Análisis'!$Z$4,IF(J376=6,'Etapa 2 - Análisis'!$AD$4,IF(J376=7,'Etapa 2 - Análisis'!$AE$4,IF(J376=11,'Etapa 2 - Análisis'!$AI$4,IF(J376=3,'Etapa 2 - Análisis'!$AA$4,IF(J376=8,'Etapa 2 - Análisis'!$AF$4,IF(J376=12,'Etapa 2 - Análisis'!$AJ$4,IF(J376=16,'Etapa 2 - Análisis'!$AN$4,IF(J376=4,'Etapa 2 - Análisis'!$AB$4,IF(J376=5,'Etapa 2 - Análisis'!$AC$4,IF(J376=9,'Etapa 2 - Análisis'!$AG$4,IF(J376=13,'Etapa 2 - Análisis'!$AK$4,IF(J376=17,'Etapa 2 - Análisis'!$AO$4,IF(J376=18,'Etapa 2 - Análisis'!$AP$4,IF(J376=21,'Etapa 2 - Análisis'!$AS$4,IF(J376=22,'Etapa 2 - Análisis'!$AT$4,IF(J376=10,'Etapa 2 - Análisis'!$AH$4,IF(J376=14,'Etapa 2 - Análisis'!$AL$4,IF(J376=15,'Etapa 2 - Análisis'!$AM$4,IF(J376=19,'Etapa 2 - Análisis'!$AQ$4,IF(J376=20,'Etapa 2 - Análisis'!$AR$4,IF(J376=23,'Etapa 2 - Análisis'!$AU$4,IF(J376=24,'Etapa 2 - Análisis'!$AV$4,IF(J376=25,'Etapa 2 - Análisis'!$AW$4,IF(J376=26,'Etapa 2 - Análisis'!$Y$13,IF(J376=27,'Etapa 2 - Análisis'!$Z$13,IF(J376=28,'Etapa 2 - Análisis'!$AA$13,IF(J376=29,'Etapa 2 - Análisis'!$AB$13,IF(J376=30,'Etapa 2 - Análisis'!$AC$13,IF(J376=31,'Etapa 2 - Análisis'!$AD$13,IF(J376=32,'Etapa 2 - Análisis'!$AE$13,IF(J376=33,'Etapa 2 - Análisis'!$AF$13,IF(J376=34,'Etapa 2 - Análisis'!$AG$13,IF(J376=35,'Etapa 2 - Análisis'!$AH$13,IF(J376=36,'Etapa 2 - Análisis'!$AI$13,IF(J376=37,'Etapa 2 - Análisis'!$AJ$13,IF(J376=38,'Etapa 2 - Análisis'!$AK$13,IF(J376=39,'Etapa 2 - Análisis'!$AL$13,IF(J376=40,'Etapa 2 - Análisis'!$AM$13,IF(J376=41,'Etapa 2 - Análisis'!$Y$8,IF(J376=42,'Etapa 2 - Análisis'!$Z$8,IF(J376=43,'Etapa 2 - Análisis'!$AA$8,IF(J376=44,'Etapa 2 - Análisis'!$AB$8,IF(J376=45,'Etapa 2 - Análisis'!$AC$8,IF(J376=46,'Etapa 2 - Análisis'!$AD$8,IF(J376=47,'Etapa 2 - Análisis'!$AE$8,IF(J376=48,'Etapa 2 - Análisis'!$AF$8,IF(J376=49,'Etapa 2 - Análisis'!$AG$8,"Sin Zona")))))))))))))))))))))))))))))))))))))))))))))))))</f>
        <v>ZONA DE OPORTUNIDAD BENEFICIOSA</v>
      </c>
      <c r="L376" s="167" t="s">
        <v>369</v>
      </c>
      <c r="M376" s="109" t="s">
        <v>1208</v>
      </c>
      <c r="N376" s="66" t="s">
        <v>376</v>
      </c>
      <c r="O376" s="66" t="s">
        <v>376</v>
      </c>
      <c r="P376" s="66" t="s">
        <v>376</v>
      </c>
      <c r="Q376" s="167" t="s">
        <v>218</v>
      </c>
      <c r="R376" s="35">
        <f>IF(Q376="1 - Rara vez",1,IF(Q376="2 - Improbable",2,IF(Q376="3 - Posible",3,IF(Q376="4 - Probable",4,IF(Q376="5 - Casi seguro",5,IF(Q376="1 - Baja",6,IF(Q376="2 - Media",7,IF(Q376="3 - Alta",8,IF(Q376="NO APLICA","",IF(Q376="Seleccione",0))))))))))</f>
        <v>0</v>
      </c>
      <c r="S376" s="167" t="s">
        <v>218</v>
      </c>
      <c r="T376" s="35">
        <f>IF(S376="1 -Insignificante",1,IF(S376="2 -Menor",2,IF(S376="3 -Moderado",3,IF(S376="4 -Mayor",4,IF(S376="10 -Mayor",7,IF(S376="5 -Catastrófico",5,IF(S376="5 -Moderado",6,IF(S376="20 -Catastrófico",8,IF(S376="1 - Mínimo/Leve",9,IF(S376="2 - Importante",10,IF(S376="3 - Fuerte",11,IF(S376="NO APLICA","",IF(S376="Seleccione",0)))))))))))))</f>
        <v>0</v>
      </c>
      <c r="U376" s="35" t="str">
        <f>IF(AND(R376=1,T376=1),1,IF(AND(R376=1,T376=2),2,IF(AND(R376=1,T376=3),3,IF(AND(R376=1,T376=4),4,IF(AND(R376=1,T376=5),5,IF(AND(R376=2,T376=1),6,IF(AND(R376=2,T376=2),7,IF(AND(R376=2,T376=3),8,IF(AND(R376=2,T376=4),9,IF(AND(R376=2,T376=5),10,IF(AND(R376=3,T376=1),11,IF(AND(R376=3,T376=2),12,IF(AND(R376=3,T376=3),13,IF(AND(R376=3,T376=4),14,IF(AND(R376=3,T376=5),15,IF(AND(R376=4,T376=1),16,IF(AND(R376=4,T376=2),17,IF(AND(R376=4,T376=3),18,IF(AND(R376=4,T376=4),19,IF(AND(R376=4,T376=5),20,IF(AND(R376=5,T376=1),21,IF(AND(R376=5,T376=2),22,IF(AND(R376=5,T376=3),23,IF(AND(R376=5,T376=4),24,IF(AND(R376=5,T376=5),25,IF(AND(R376=1,T376=6),26,IF(AND(R376=1,T376=7),27,IF(AND(R376=1,T376=8),28,IF(AND(R376=2,T376=6),29,IF(AND(R376=2,T376=7),30,IF(AND(R376=2,T376=8),31,IF(AND(R376=3,T376=6),32,IF(AND(R376=3,T376=7),33,IF(AND(R376=3,T376=8),34,IF(AND(R376=4,T376=6),35,IF(AND(R376=4,T376=7),36,IF(AND(R376=4,T376=8),37,IF(AND(R376=5,T376=6),38,IF(AND(R376=5,T376=7),39,IF(AND(R376=5,T376=8),40,IF(AND(R376=6,T376=9),41,IF(AND(R376=6,T376=10),42,IF(AND(R376=6,T376=11),43,IF(AND(R376=7,T376=9),44,IF(AND(R376=7,T376=10),45,IF(AND(R376=7,T376=11),46,IF(AND(R376=8,T376=9),47,IF(AND(R376=8,T376=10),48,IF(AND(R376=8,T376=11),49,IF(AND(R376="",T376=""),"","Seleccione"))))))))))))))))))))))))))))))))))))))))))))))))))</f>
        <v>Seleccione</v>
      </c>
      <c r="V376" s="173" t="str">
        <f>IF(U376=1,'Etapa 2 - Análisis'!$Y$4,IF(U376=2,'Etapa 2 - Análisis'!$Z$4,IF(U376=6,'Etapa 2 - Análisis'!$AD$4,IF(U376=7,'Etapa 2 - Análisis'!$AE$4,IF(U376=11,'Etapa 2 - Análisis'!$AI$4,IF(U376=3,'Etapa 2 - Análisis'!$AA$4,IF(U376=8,'Etapa 2 - Análisis'!$AF$4,IF(U376=12,'Etapa 2 - Análisis'!$AJ$4,IF(U376=16,'Etapa 2 - Análisis'!$AN$4,IF(U376=4,'Etapa 2 - Análisis'!$AB$4,IF(U376=5,'Etapa 2 - Análisis'!$AC$4,IF(U376=9,'Etapa 2 - Análisis'!$AF$4,IF(U376=13,'Etapa 2 - Análisis'!$AK$4,IF(U376=17,'Etapa 2 - Análisis'!$AO$4,IF(U376=18,'Etapa 2 - Análisis'!$AP$4,IF(U376=21,'Etapa 2 - Análisis'!$AS$4,IF(U376=22,'Etapa 2 - Análisis'!$AT$4,IF(U376=10,'Etapa 2 - Análisis'!$AH$4,IF(U376=14,'Etapa 2 - Análisis'!$AL$4,IF(U376=15,'Etapa 2 - Análisis'!$AM$4,IF(U376=19,'Etapa 2 - Análisis'!$AQ$4,IF(U376=20,'Etapa 2 - Análisis'!$AR$4,IF(U376=23,'Etapa 2 - Análisis'!$AU$4,IF(U376=24,'Etapa 2 - Análisis'!$AV$4,IF(U376=25,'Etapa 2 - Análisis'!$AW$4,IF(U376=26,'Etapa 2 - Análisis'!$Y$13,IF(U376=27,'Etapa 2 - Análisis'!$Z$13,IF(U376=28,'Etapa 2 - Análisis'!$AA$13,IF(U376=29,'Etapa 2 - Análisis'!$AB$13,IF(U376=30,'Etapa 2 - Análisis'!$AC$13,IF(U376=31,'Etapa 2 - Análisis'!$AD$13,IF(U376=32,'Etapa 2 - Análisis'!$AE$13,IF(U376=33,'Etapa 2 - Análisis'!$AF$13,IF(U376=34,'Etapa 2 - Análisis'!$AG$13,IF(U376=35,'Etapa 2 - Análisis'!$AH$13,IF(U376=36,'Etapa 2 - Análisis'!$AI$13,IF(U376=37,'Etapa 2 - Análisis'!$AJ$13,IF(U376=38,'Etapa 2 - Análisis'!$AK$13,IF(U376=39,'Etapa 2 - Análisis'!$AL$13,IF(U376=40,'Etapa 2 - Análisis'!$AM$13,IF(U376=41,'Etapa 2 - Análisis'!$Y$8,IF(U376=42,'Etapa 2 - Análisis'!$Z$8,IF(U376=43,'Etapa 2 - Análisis'!$AA$8,IF(U376=44,'Etapa 2 - Análisis'!$AB$8,IF(U376=45,'Etapa 2 - Análisis'!$AC$8,IF(U376=46,'Etapa 2 - Análisis'!$AD$8,IF(U376=47,'Etapa 2 - Análisis'!$AE$8,IF(U376=48,'Etapa 2 - Análisis'!$AF$8,IF(U376=49,'Etapa 2 - Análisis'!$AG$8,IF(U376="","NO APLICA","Sin Zona"))))))))))))))))))))))))))))))))))))))))))))))))))</f>
        <v>Sin Zona</v>
      </c>
      <c r="W376" s="111" t="s">
        <v>1211</v>
      </c>
      <c r="X376" s="138">
        <v>44927</v>
      </c>
      <c r="Y376" s="139">
        <v>45291</v>
      </c>
      <c r="Z376" s="111" t="s">
        <v>1212</v>
      </c>
      <c r="AA376" s="163" t="s">
        <v>1213</v>
      </c>
    </row>
    <row r="377" spans="1:27" ht="63.75" customHeight="1" x14ac:dyDescent="0.25">
      <c r="A377" s="166"/>
      <c r="B377" s="164"/>
      <c r="C377" s="168"/>
      <c r="D377" s="109" t="s">
        <v>1207</v>
      </c>
      <c r="E377" s="198"/>
      <c r="F377" s="168"/>
      <c r="G377" s="35"/>
      <c r="H377" s="168"/>
      <c r="I377" s="35"/>
      <c r="J377" s="35"/>
      <c r="K377" s="173"/>
      <c r="L377" s="168"/>
      <c r="M377" s="109" t="s">
        <v>1209</v>
      </c>
      <c r="N377" s="66" t="s">
        <v>376</v>
      </c>
      <c r="O377" s="66" t="s">
        <v>376</v>
      </c>
      <c r="P377" s="66" t="s">
        <v>376</v>
      </c>
      <c r="Q377" s="168"/>
      <c r="R377" s="35"/>
      <c r="S377" s="168"/>
      <c r="T377" s="35"/>
      <c r="U377" s="35"/>
      <c r="V377" s="173"/>
      <c r="W377" s="111" t="s">
        <v>1211</v>
      </c>
      <c r="X377" s="138">
        <v>44927</v>
      </c>
      <c r="Y377" s="139">
        <v>45291</v>
      </c>
      <c r="Z377" s="111" t="s">
        <v>1214</v>
      </c>
      <c r="AA377" s="164"/>
    </row>
    <row r="378" spans="1:27" ht="57" customHeight="1" x14ac:dyDescent="0.25">
      <c r="A378" s="166"/>
      <c r="B378" s="164"/>
      <c r="C378" s="168"/>
      <c r="D378" s="109"/>
      <c r="E378" s="198"/>
      <c r="F378" s="168"/>
      <c r="G378" s="35"/>
      <c r="H378" s="168"/>
      <c r="I378" s="35"/>
      <c r="J378" s="35"/>
      <c r="K378" s="173"/>
      <c r="L378" s="168"/>
      <c r="M378" s="109" t="s">
        <v>1210</v>
      </c>
      <c r="N378" s="66" t="s">
        <v>376</v>
      </c>
      <c r="O378" s="66" t="s">
        <v>376</v>
      </c>
      <c r="P378" s="66" t="s">
        <v>376</v>
      </c>
      <c r="Q378" s="168"/>
      <c r="R378" s="35"/>
      <c r="S378" s="168"/>
      <c r="T378" s="35"/>
      <c r="U378" s="35"/>
      <c r="V378" s="173"/>
      <c r="W378" s="111" t="s">
        <v>1211</v>
      </c>
      <c r="X378" s="138">
        <v>44927</v>
      </c>
      <c r="Y378" s="139">
        <v>45291</v>
      </c>
      <c r="Z378" s="111" t="s">
        <v>1215</v>
      </c>
      <c r="AA378" s="164"/>
    </row>
    <row r="379" spans="1:27" x14ac:dyDescent="0.25">
      <c r="A379" s="166"/>
      <c r="B379" s="164"/>
      <c r="C379" s="168"/>
      <c r="D379" s="109"/>
      <c r="E379" s="198"/>
      <c r="F379" s="168"/>
      <c r="G379" s="35"/>
      <c r="H379" s="168"/>
      <c r="I379" s="35"/>
      <c r="J379" s="35"/>
      <c r="K379" s="173"/>
      <c r="L379" s="168"/>
      <c r="M379" s="109"/>
      <c r="N379" s="66" t="s">
        <v>376</v>
      </c>
      <c r="O379" s="66" t="s">
        <v>376</v>
      </c>
      <c r="P379" s="66" t="s">
        <v>376</v>
      </c>
      <c r="Q379" s="168"/>
      <c r="R379" s="35"/>
      <c r="S379" s="168"/>
      <c r="T379" s="35"/>
      <c r="U379" s="35"/>
      <c r="V379" s="173"/>
      <c r="W379" s="109"/>
      <c r="X379" s="111"/>
      <c r="Y379" s="111"/>
      <c r="Z379" s="111"/>
      <c r="AA379" s="164"/>
    </row>
    <row r="380" spans="1:27" x14ac:dyDescent="0.25">
      <c r="A380" s="166"/>
      <c r="B380" s="165"/>
      <c r="C380" s="169"/>
      <c r="D380" s="109"/>
      <c r="E380" s="198"/>
      <c r="F380" s="169"/>
      <c r="G380" s="35"/>
      <c r="H380" s="169"/>
      <c r="I380" s="35"/>
      <c r="J380" s="35"/>
      <c r="K380" s="173"/>
      <c r="L380" s="169"/>
      <c r="M380" s="109"/>
      <c r="N380" s="66" t="s">
        <v>376</v>
      </c>
      <c r="O380" s="66" t="s">
        <v>376</v>
      </c>
      <c r="P380" s="66" t="s">
        <v>376</v>
      </c>
      <c r="Q380" s="169"/>
      <c r="R380" s="35"/>
      <c r="S380" s="169"/>
      <c r="T380" s="35"/>
      <c r="U380" s="35"/>
      <c r="V380" s="173"/>
      <c r="W380" s="109"/>
      <c r="X380" s="111"/>
      <c r="Y380" s="111"/>
      <c r="Z380" s="111"/>
      <c r="AA380" s="165"/>
    </row>
    <row r="381" spans="1:27" ht="90" customHeight="1" x14ac:dyDescent="0.25">
      <c r="A381" s="166">
        <v>73</v>
      </c>
      <c r="B381" s="177" t="s">
        <v>1074</v>
      </c>
      <c r="C381" s="167" t="s">
        <v>288</v>
      </c>
      <c r="D381" s="80" t="s">
        <v>1014</v>
      </c>
      <c r="E381" s="180" t="s">
        <v>1015</v>
      </c>
      <c r="F381" s="167" t="s">
        <v>361</v>
      </c>
      <c r="G381" s="35">
        <f>IF(F381="1 - Rara vez",1,IF(F381="2 - Improbable",2,IF(F381="3 - Posible",3,IF(F381="4 - Probable",4,IF(F381="5 - Casi seguro",5,IF(F381="1 - Baja",6,IF(F381="2 - Media",7,IF(F381="3 - Alta",8,IF(F381="Seleccione",0)))))))))</f>
        <v>8</v>
      </c>
      <c r="H381" s="167" t="s">
        <v>364</v>
      </c>
      <c r="I381" s="35">
        <f>IF(H381="1 -Insignificante",1,IF(H381="2 -Menor",2,IF(H381="3 -Moderado",3,IF(H381="5 -Moderado",6,IF(H381="4 -Mayor",4,IF(H381="10 -Mayor",7,IF(H381="5 -Catastrófico",5,IF(H381="20 -Catastrófico",8,IF(H381="1 - Mínimo/Leve",9,IF(H381="2 - Importante",10,IF(H381="3 - Fuerte",11,IF(H381="Seleccione",0))))))))))))</f>
        <v>11</v>
      </c>
      <c r="J381" s="35">
        <f>IF(AND(G381=1,I381=1),1,IF(AND(G381=1,I381=2),2,IF(AND(G381=1,I381=3),3,IF(AND(G381=1,I381=4),4,IF(AND(G381=1,I381=5),5,IF(AND(G381=2,I381=1),6,IF(AND(G381=2,I381=2),7,IF(AND(G381=2,I381=3),8,IF(AND(G381=2,I381=4),9,IF(AND(G381=2,I381=5),10,IF(AND(G381=3,I381=1),11,IF(AND(G381=3,I381=2),12,IF(AND(G381=3,I381=3),13,IF(AND(G381=3,I381=4),14,IF(AND(G381=3,I381=5),15,IF(AND(G381=4,I381=1),16,IF(AND(G381=4,I381=2),17,IF(AND(G381=4,I381=3),18,IF(AND(G381=4,I381=4),19,IF(AND(G381=4,I381=5),20,IF(AND(G381=5,I381=1),21,IF(AND(G381=5,I381=2),22,IF(AND(G381=5,I381=3),23,IF(AND(G381=5,I381=4),24,IF(AND(G381=5,I381=5),25,IF(AND(G381=1,I381=6),26,IF(AND(G381=1,I381=7),27,IF(AND(G381=1,I381=8),28,IF(AND(G381=2,I381=6),29,IF(AND(G381=2,I381=7),30,IF(AND(G381=2,I381=8),31,IF(AND(G381=3,I381=6),32,IF(AND(G381=3,I381=7),33,IF(AND(G381=3,I381=8),34,IF(AND(G381=4,I381=6),35,IF(AND(G381=4,I381=7),36,IF(AND(G381=4,I381=8),37,IF(AND(G381=5,I381=6),38,IF(AND(G381=5,I381=7),39,IF(AND(G381=5,I381=8),40,IF(AND(G381=6,I381=9),41,IF(AND(G381=6,I381=10),42,IF(AND(G381=6,I381=11),43,IF(AND(G381=7,I381=9),44,IF(AND(G381=7,I381=10),45,IF(AND(G381=7,I381=11),46,IF(AND(G381=8,I381=9),47,IF(AND(G381=8,I381=10),48,IF(AND(G381=8,I381=11),49,"Seleccione")))))))))))))))))))))))))))))))))))))))))))))))))</f>
        <v>49</v>
      </c>
      <c r="K381" s="173" t="str">
        <f>IF(J381=1,'Etapa 2 - Análisis'!$Y$4,IF(J381=2,'Etapa 2 - Análisis'!$Z$4,IF(J381=6,'Etapa 2 - Análisis'!$AD$4,IF(J381=7,'Etapa 2 - Análisis'!$AE$4,IF(J381=11,'Etapa 2 - Análisis'!$AI$4,IF(J381=3,'Etapa 2 - Análisis'!$AA$4,IF(J381=8,'Etapa 2 - Análisis'!$AF$4,IF(J381=12,'Etapa 2 - Análisis'!$AJ$4,IF(J381=16,'Etapa 2 - Análisis'!$AN$4,IF(J381=4,'Etapa 2 - Análisis'!$AB$4,IF(J381=5,'Etapa 2 - Análisis'!$AC$4,IF(J381=9,'Etapa 2 - Análisis'!$AG$4,IF(J381=13,'Etapa 2 - Análisis'!$AK$4,IF(J381=17,'Etapa 2 - Análisis'!$AO$4,IF(J381=18,'Etapa 2 - Análisis'!$AP$4,IF(J381=21,'Etapa 2 - Análisis'!$AS$4,IF(J381=22,'Etapa 2 - Análisis'!$AT$4,IF(J381=10,'Etapa 2 - Análisis'!$AH$4,IF(J381=14,'Etapa 2 - Análisis'!$AL$4,IF(J381=15,'Etapa 2 - Análisis'!$AM$4,IF(J381=19,'Etapa 2 - Análisis'!$AQ$4,IF(J381=20,'Etapa 2 - Análisis'!$AR$4,IF(J381=23,'Etapa 2 - Análisis'!$AU$4,IF(J381=24,'Etapa 2 - Análisis'!$AV$4,IF(J381=25,'Etapa 2 - Análisis'!$AW$4,IF(J381=26,'Etapa 2 - Análisis'!$Y$13,IF(J381=27,'Etapa 2 - Análisis'!$Z$13,IF(J381=28,'Etapa 2 - Análisis'!$AA$13,IF(J381=29,'Etapa 2 - Análisis'!$AB$13,IF(J381=30,'Etapa 2 - Análisis'!$AC$13,IF(J381=31,'Etapa 2 - Análisis'!$AD$13,IF(J381=32,'Etapa 2 - Análisis'!$AE$13,IF(J381=33,'Etapa 2 - Análisis'!$AF$13,IF(J381=34,'Etapa 2 - Análisis'!$AG$13,IF(J381=35,'Etapa 2 - Análisis'!$AH$13,IF(J381=36,'Etapa 2 - Análisis'!$AI$13,IF(J381=37,'Etapa 2 - Análisis'!$AJ$13,IF(J381=38,'Etapa 2 - Análisis'!$AK$13,IF(J381=39,'Etapa 2 - Análisis'!$AL$13,IF(J381=40,'Etapa 2 - Análisis'!$AM$13,IF(J381=41,'Etapa 2 - Análisis'!$Y$8,IF(J381=42,'Etapa 2 - Análisis'!$Z$8,IF(J381=43,'Etapa 2 - Análisis'!$AA$8,IF(J381=44,'Etapa 2 - Análisis'!$AB$8,IF(J381=45,'Etapa 2 - Análisis'!$AC$8,IF(J381=46,'Etapa 2 - Análisis'!$AD$8,IF(J381=47,'Etapa 2 - Análisis'!$AE$8,IF(J381=48,'Etapa 2 - Análisis'!$AF$8,IF(J381=49,'Etapa 2 - Análisis'!$AG$8,"Sin Zona")))))))))))))))))))))))))))))))))))))))))))))))))</f>
        <v>ZONA DE OPORTUNIDAD MUY BENEFICIOSA</v>
      </c>
      <c r="L381" s="167" t="s">
        <v>369</v>
      </c>
      <c r="M381" s="65" t="s">
        <v>1016</v>
      </c>
      <c r="N381" s="66" t="s">
        <v>376</v>
      </c>
      <c r="O381" s="66" t="s">
        <v>376</v>
      </c>
      <c r="P381" s="66" t="s">
        <v>376</v>
      </c>
      <c r="Q381" s="167" t="s">
        <v>218</v>
      </c>
      <c r="R381" s="35">
        <f>IF(Q381="1 - Rara vez",1,IF(Q381="2 - Improbable",2,IF(Q381="3 - Posible",3,IF(Q381="4 - Probable",4,IF(Q381="5 - Casi seguro",5,IF(Q381="1 - Baja",6,IF(Q381="2 - Media",7,IF(Q381="3 - Alta",8,IF(Q381="NO APLICA","",IF(Q381="Seleccione",0))))))))))</f>
        <v>0</v>
      </c>
      <c r="S381" s="167" t="s">
        <v>218</v>
      </c>
      <c r="T381" s="35">
        <f>IF(S381="1 -Insignificante",1,IF(S381="2 -Menor",2,IF(S381="3 -Moderado",3,IF(S381="4 -Mayor",4,IF(S381="10 -Mayor",7,IF(S381="5 -Catastrófico",5,IF(S381="5 -Moderado",6,IF(S381="20 -Catastrófico",8,IF(S381="1 - Mínimo/Leve",9,IF(S381="2 - Importante",10,IF(S381="3 - Fuerte",11,IF(S381="NO APLICA","",IF(S381="Seleccione",0)))))))))))))</f>
        <v>0</v>
      </c>
      <c r="U381" s="35" t="str">
        <f>IF(AND(R381=1,T381=1),1,IF(AND(R381=1,T381=2),2,IF(AND(R381=1,T381=3),3,IF(AND(R381=1,T381=4),4,IF(AND(R381=1,T381=5),5,IF(AND(R381=2,T381=1),6,IF(AND(R381=2,T381=2),7,IF(AND(R381=2,T381=3),8,IF(AND(R381=2,T381=4),9,IF(AND(R381=2,T381=5),10,IF(AND(R381=3,T381=1),11,IF(AND(R381=3,T381=2),12,IF(AND(R381=3,T381=3),13,IF(AND(R381=3,T381=4),14,IF(AND(R381=3,T381=5),15,IF(AND(R381=4,T381=1),16,IF(AND(R381=4,T381=2),17,IF(AND(R381=4,T381=3),18,IF(AND(R381=4,T381=4),19,IF(AND(R381=4,T381=5),20,IF(AND(R381=5,T381=1),21,IF(AND(R381=5,T381=2),22,IF(AND(R381=5,T381=3),23,IF(AND(R381=5,T381=4),24,IF(AND(R381=5,T381=5),25,IF(AND(R381=1,T381=6),26,IF(AND(R381=1,T381=7),27,IF(AND(R381=1,T381=8),28,IF(AND(R381=2,T381=6),29,IF(AND(R381=2,T381=7),30,IF(AND(R381=2,T381=8),31,IF(AND(R381=3,T381=6),32,IF(AND(R381=3,T381=7),33,IF(AND(R381=3,T381=8),34,IF(AND(R381=4,T381=6),35,IF(AND(R381=4,T381=7),36,IF(AND(R381=4,T381=8),37,IF(AND(R381=5,T381=6),38,IF(AND(R381=5,T381=7),39,IF(AND(R381=5,T381=8),40,IF(AND(R381=6,T381=9),41,IF(AND(R381=6,T381=10),42,IF(AND(R381=6,T381=11),43,IF(AND(R381=7,T381=9),44,IF(AND(R381=7,T381=10),45,IF(AND(R381=7,T381=11),46,IF(AND(R381=8,T381=9),47,IF(AND(R381=8,T381=10),48,IF(AND(R381=8,T381=11),49,IF(AND(R381="",T381=""),"","Seleccione"))))))))))))))))))))))))))))))))))))))))))))))))))</f>
        <v>Seleccione</v>
      </c>
      <c r="V381" s="173" t="str">
        <f>IF(U381=1,'Etapa 2 - Análisis'!$Y$4,IF(U381=2,'Etapa 2 - Análisis'!$Z$4,IF(U381=6,'Etapa 2 - Análisis'!$AD$4,IF(U381=7,'Etapa 2 - Análisis'!$AE$4,IF(U381=11,'Etapa 2 - Análisis'!$AI$4,IF(U381=3,'Etapa 2 - Análisis'!$AA$4,IF(U381=8,'Etapa 2 - Análisis'!$AF$4,IF(U381=12,'Etapa 2 - Análisis'!$AJ$4,IF(U381=16,'Etapa 2 - Análisis'!$AN$4,IF(U381=4,'Etapa 2 - Análisis'!$AB$4,IF(U381=5,'Etapa 2 - Análisis'!$AC$4,IF(U381=9,'Etapa 2 - Análisis'!$AF$4,IF(U381=13,'Etapa 2 - Análisis'!$AK$4,IF(U381=17,'Etapa 2 - Análisis'!$AO$4,IF(U381=18,'Etapa 2 - Análisis'!$AP$4,IF(U381=21,'Etapa 2 - Análisis'!$AS$4,IF(U381=22,'Etapa 2 - Análisis'!$AT$4,IF(U381=10,'Etapa 2 - Análisis'!$AH$4,IF(U381=14,'Etapa 2 - Análisis'!$AL$4,IF(U381=15,'Etapa 2 - Análisis'!$AM$4,IF(U381=19,'Etapa 2 - Análisis'!$AQ$4,IF(U381=20,'Etapa 2 - Análisis'!$AR$4,IF(U381=23,'Etapa 2 - Análisis'!$AU$4,IF(U381=24,'Etapa 2 - Análisis'!$AV$4,IF(U381=25,'Etapa 2 - Análisis'!$AW$4,IF(U381=26,'Etapa 2 - Análisis'!$Y$13,IF(U381=27,'Etapa 2 - Análisis'!$Z$13,IF(U381=28,'Etapa 2 - Análisis'!$AA$13,IF(U381=29,'Etapa 2 - Análisis'!$AB$13,IF(U381=30,'Etapa 2 - Análisis'!$AC$13,IF(U381=31,'Etapa 2 - Análisis'!$AD$13,IF(U381=32,'Etapa 2 - Análisis'!$AE$13,IF(U381=33,'Etapa 2 - Análisis'!$AF$13,IF(U381=34,'Etapa 2 - Análisis'!$AG$13,IF(U381=35,'Etapa 2 - Análisis'!$AH$13,IF(U381=36,'Etapa 2 - Análisis'!$AI$13,IF(U381=37,'Etapa 2 - Análisis'!$AJ$13,IF(U381=38,'Etapa 2 - Análisis'!$AK$13,IF(U381=39,'Etapa 2 - Análisis'!$AL$13,IF(U381=40,'Etapa 2 - Análisis'!$AM$13,IF(U381=41,'Etapa 2 - Análisis'!$Y$8,IF(U381=42,'Etapa 2 - Análisis'!$Z$8,IF(U381=43,'Etapa 2 - Análisis'!$AA$8,IF(U381=44,'Etapa 2 - Análisis'!$AB$8,IF(U381=45,'Etapa 2 - Análisis'!$AC$8,IF(U381=46,'Etapa 2 - Análisis'!$AD$8,IF(U381=47,'Etapa 2 - Análisis'!$AE$8,IF(U381=48,'Etapa 2 - Análisis'!$AF$8,IF(U381=49,'Etapa 2 - Análisis'!$AG$8,IF(U381="","NO APLICA","Sin Zona"))))))))))))))))))))))))))))))))))))))))))))))))))</f>
        <v>Sin Zona</v>
      </c>
      <c r="W381" s="80" t="s">
        <v>794</v>
      </c>
      <c r="X381" s="182" t="s">
        <v>610</v>
      </c>
      <c r="Y381" s="183"/>
      <c r="Z381" s="80" t="s">
        <v>1017</v>
      </c>
      <c r="AA381" s="177" t="s">
        <v>1018</v>
      </c>
    </row>
    <row r="382" spans="1:27" x14ac:dyDescent="0.25">
      <c r="A382" s="166"/>
      <c r="B382" s="178"/>
      <c r="C382" s="168"/>
      <c r="D382" s="80"/>
      <c r="E382" s="180"/>
      <c r="F382" s="168"/>
      <c r="G382" s="35"/>
      <c r="H382" s="168"/>
      <c r="I382" s="35"/>
      <c r="J382" s="35"/>
      <c r="K382" s="173"/>
      <c r="L382" s="168"/>
      <c r="M382" s="65"/>
      <c r="N382" s="66" t="s">
        <v>376</v>
      </c>
      <c r="O382" s="66" t="s">
        <v>376</v>
      </c>
      <c r="P382" s="66" t="s">
        <v>376</v>
      </c>
      <c r="Q382" s="168"/>
      <c r="R382" s="35"/>
      <c r="S382" s="168"/>
      <c r="T382" s="35"/>
      <c r="U382" s="35"/>
      <c r="V382" s="173"/>
      <c r="W382" s="80"/>
      <c r="X382" s="80"/>
      <c r="Y382" s="80"/>
      <c r="Z382" s="80"/>
      <c r="AA382" s="178"/>
    </row>
    <row r="383" spans="1:27" x14ac:dyDescent="0.25">
      <c r="A383" s="166"/>
      <c r="B383" s="178"/>
      <c r="C383" s="168"/>
      <c r="D383" s="80"/>
      <c r="E383" s="180"/>
      <c r="F383" s="168"/>
      <c r="G383" s="35"/>
      <c r="H383" s="168"/>
      <c r="I383" s="35"/>
      <c r="J383" s="35"/>
      <c r="K383" s="173"/>
      <c r="L383" s="168"/>
      <c r="M383" s="65"/>
      <c r="N383" s="66" t="s">
        <v>376</v>
      </c>
      <c r="O383" s="66" t="s">
        <v>376</v>
      </c>
      <c r="P383" s="66" t="s">
        <v>376</v>
      </c>
      <c r="Q383" s="168"/>
      <c r="R383" s="35"/>
      <c r="S383" s="168"/>
      <c r="T383" s="35"/>
      <c r="U383" s="35"/>
      <c r="V383" s="173"/>
      <c r="W383" s="80"/>
      <c r="X383" s="80"/>
      <c r="Y383" s="80"/>
      <c r="Z383" s="80"/>
      <c r="AA383" s="178"/>
    </row>
    <row r="384" spans="1:27" x14ac:dyDescent="0.25">
      <c r="A384" s="166"/>
      <c r="B384" s="178"/>
      <c r="C384" s="168"/>
      <c r="D384" s="80"/>
      <c r="E384" s="180"/>
      <c r="F384" s="168"/>
      <c r="G384" s="35"/>
      <c r="H384" s="168"/>
      <c r="I384" s="35"/>
      <c r="J384" s="35"/>
      <c r="K384" s="173"/>
      <c r="L384" s="168"/>
      <c r="M384" s="65"/>
      <c r="N384" s="66" t="s">
        <v>376</v>
      </c>
      <c r="O384" s="66" t="s">
        <v>376</v>
      </c>
      <c r="P384" s="66" t="s">
        <v>376</v>
      </c>
      <c r="Q384" s="168"/>
      <c r="R384" s="35"/>
      <c r="S384" s="168"/>
      <c r="T384" s="35"/>
      <c r="U384" s="35"/>
      <c r="V384" s="173"/>
      <c r="W384" s="80"/>
      <c r="X384" s="80"/>
      <c r="Y384" s="80"/>
      <c r="Z384" s="80"/>
      <c r="AA384" s="178"/>
    </row>
    <row r="385" spans="1:27" x14ac:dyDescent="0.25">
      <c r="A385" s="166"/>
      <c r="B385" s="179"/>
      <c r="C385" s="169"/>
      <c r="D385" s="80"/>
      <c r="E385" s="180"/>
      <c r="F385" s="169"/>
      <c r="G385" s="35"/>
      <c r="H385" s="169"/>
      <c r="I385" s="35"/>
      <c r="J385" s="35"/>
      <c r="K385" s="173"/>
      <c r="L385" s="169"/>
      <c r="M385" s="65"/>
      <c r="N385" s="66" t="s">
        <v>376</v>
      </c>
      <c r="O385" s="66" t="s">
        <v>376</v>
      </c>
      <c r="P385" s="66" t="s">
        <v>376</v>
      </c>
      <c r="Q385" s="169"/>
      <c r="R385" s="35"/>
      <c r="S385" s="169"/>
      <c r="T385" s="35"/>
      <c r="U385" s="35"/>
      <c r="V385" s="173"/>
      <c r="W385" s="80"/>
      <c r="X385" s="80"/>
      <c r="Y385" s="80"/>
      <c r="Z385" s="80"/>
      <c r="AA385" s="179"/>
    </row>
    <row r="386" spans="1:27" ht="40.5" customHeight="1" x14ac:dyDescent="0.25">
      <c r="A386" s="166">
        <v>74</v>
      </c>
      <c r="B386" s="177" t="s">
        <v>1075</v>
      </c>
      <c r="C386" s="167" t="s">
        <v>288</v>
      </c>
      <c r="D386" s="80" t="s">
        <v>1019</v>
      </c>
      <c r="E386" s="180" t="s">
        <v>1021</v>
      </c>
      <c r="F386" s="167" t="s">
        <v>361</v>
      </c>
      <c r="G386" s="35">
        <f>IF(F386="1 - Rara vez",1,IF(F386="2 - Improbable",2,IF(F386="3 - Posible",3,IF(F386="4 - Probable",4,IF(F386="5 - Casi seguro",5,IF(F386="1 - Baja",6,IF(F386="2 - Media",7,IF(F386="3 - Alta",8,IF(F386="Seleccione",0)))))))))</f>
        <v>8</v>
      </c>
      <c r="H386" s="167" t="s">
        <v>364</v>
      </c>
      <c r="I386" s="35">
        <f>IF(H386="1 -Insignificante",1,IF(H386="2 -Menor",2,IF(H386="3 -Moderado",3,IF(H386="5 -Moderado",6,IF(H386="4 -Mayor",4,IF(H386="10 -Mayor",7,IF(H386="5 -Catastrófico",5,IF(H386="20 -Catastrófico",8,IF(H386="1 - Mínimo/Leve",9,IF(H386="2 - Importante",10,IF(H386="3 - Fuerte",11,IF(H386="Seleccione",0))))))))))))</f>
        <v>11</v>
      </c>
      <c r="J386" s="35">
        <f>IF(AND(G386=1,I386=1),1,IF(AND(G386=1,I386=2),2,IF(AND(G386=1,I386=3),3,IF(AND(G386=1,I386=4),4,IF(AND(G386=1,I386=5),5,IF(AND(G386=2,I386=1),6,IF(AND(G386=2,I386=2),7,IF(AND(G386=2,I386=3),8,IF(AND(G386=2,I386=4),9,IF(AND(G386=2,I386=5),10,IF(AND(G386=3,I386=1),11,IF(AND(G386=3,I386=2),12,IF(AND(G386=3,I386=3),13,IF(AND(G386=3,I386=4),14,IF(AND(G386=3,I386=5),15,IF(AND(G386=4,I386=1),16,IF(AND(G386=4,I386=2),17,IF(AND(G386=4,I386=3),18,IF(AND(G386=4,I386=4),19,IF(AND(G386=4,I386=5),20,IF(AND(G386=5,I386=1),21,IF(AND(G386=5,I386=2),22,IF(AND(G386=5,I386=3),23,IF(AND(G386=5,I386=4),24,IF(AND(G386=5,I386=5),25,IF(AND(G386=1,I386=6),26,IF(AND(G386=1,I386=7),27,IF(AND(G386=1,I386=8),28,IF(AND(G386=2,I386=6),29,IF(AND(G386=2,I386=7),30,IF(AND(G386=2,I386=8),31,IF(AND(G386=3,I386=6),32,IF(AND(G386=3,I386=7),33,IF(AND(G386=3,I386=8),34,IF(AND(G386=4,I386=6),35,IF(AND(G386=4,I386=7),36,IF(AND(G386=4,I386=8),37,IF(AND(G386=5,I386=6),38,IF(AND(G386=5,I386=7),39,IF(AND(G386=5,I386=8),40,IF(AND(G386=6,I386=9),41,IF(AND(G386=6,I386=10),42,IF(AND(G386=6,I386=11),43,IF(AND(G386=7,I386=9),44,IF(AND(G386=7,I386=10),45,IF(AND(G386=7,I386=11),46,IF(AND(G386=8,I386=9),47,IF(AND(G386=8,I386=10),48,IF(AND(G386=8,I386=11),49,"Seleccione")))))))))))))))))))))))))))))))))))))))))))))))))</f>
        <v>49</v>
      </c>
      <c r="K386" s="173" t="str">
        <f>IF(J386=1,'Etapa 2 - Análisis'!$Y$4,IF(J386=2,'Etapa 2 - Análisis'!$Z$4,IF(J386=6,'Etapa 2 - Análisis'!$AD$4,IF(J386=7,'Etapa 2 - Análisis'!$AE$4,IF(J386=11,'Etapa 2 - Análisis'!$AI$4,IF(J386=3,'Etapa 2 - Análisis'!$AA$4,IF(J386=8,'Etapa 2 - Análisis'!$AF$4,IF(J386=12,'Etapa 2 - Análisis'!$AJ$4,IF(J386=16,'Etapa 2 - Análisis'!$AN$4,IF(J386=4,'Etapa 2 - Análisis'!$AB$4,IF(J386=5,'Etapa 2 - Análisis'!$AC$4,IF(J386=9,'Etapa 2 - Análisis'!$AG$4,IF(J386=13,'Etapa 2 - Análisis'!$AK$4,IF(J386=17,'Etapa 2 - Análisis'!$AO$4,IF(J386=18,'Etapa 2 - Análisis'!$AP$4,IF(J386=21,'Etapa 2 - Análisis'!$AS$4,IF(J386=22,'Etapa 2 - Análisis'!$AT$4,IF(J386=10,'Etapa 2 - Análisis'!$AH$4,IF(J386=14,'Etapa 2 - Análisis'!$AL$4,IF(J386=15,'Etapa 2 - Análisis'!$AM$4,IF(J386=19,'Etapa 2 - Análisis'!$AQ$4,IF(J386=20,'Etapa 2 - Análisis'!$AR$4,IF(J386=23,'Etapa 2 - Análisis'!$AU$4,IF(J386=24,'Etapa 2 - Análisis'!$AV$4,IF(J386=25,'Etapa 2 - Análisis'!$AW$4,IF(J386=26,'Etapa 2 - Análisis'!$Y$13,IF(J386=27,'Etapa 2 - Análisis'!$Z$13,IF(J386=28,'Etapa 2 - Análisis'!$AA$13,IF(J386=29,'Etapa 2 - Análisis'!$AB$13,IF(J386=30,'Etapa 2 - Análisis'!$AC$13,IF(J386=31,'Etapa 2 - Análisis'!$AD$13,IF(J386=32,'Etapa 2 - Análisis'!$AE$13,IF(J386=33,'Etapa 2 - Análisis'!$AF$13,IF(J386=34,'Etapa 2 - Análisis'!$AG$13,IF(J386=35,'Etapa 2 - Análisis'!$AH$13,IF(J386=36,'Etapa 2 - Análisis'!$AI$13,IF(J386=37,'Etapa 2 - Análisis'!$AJ$13,IF(J386=38,'Etapa 2 - Análisis'!$AK$13,IF(J386=39,'Etapa 2 - Análisis'!$AL$13,IF(J386=40,'Etapa 2 - Análisis'!$AM$13,IF(J386=41,'Etapa 2 - Análisis'!$Y$8,IF(J386=42,'Etapa 2 - Análisis'!$Z$8,IF(J386=43,'Etapa 2 - Análisis'!$AA$8,IF(J386=44,'Etapa 2 - Análisis'!$AB$8,IF(J386=45,'Etapa 2 - Análisis'!$AC$8,IF(J386=46,'Etapa 2 - Análisis'!$AD$8,IF(J386=47,'Etapa 2 - Análisis'!$AE$8,IF(J386=48,'Etapa 2 - Análisis'!$AF$8,IF(J386=49,'Etapa 2 - Análisis'!$AG$8,"Sin Zona")))))))))))))))))))))))))))))))))))))))))))))))))</f>
        <v>ZONA DE OPORTUNIDAD MUY BENEFICIOSA</v>
      </c>
      <c r="L386" s="167" t="s">
        <v>369</v>
      </c>
      <c r="M386" s="65" t="s">
        <v>1022</v>
      </c>
      <c r="N386" s="66" t="s">
        <v>376</v>
      </c>
      <c r="O386" s="66" t="s">
        <v>376</v>
      </c>
      <c r="P386" s="66" t="s">
        <v>376</v>
      </c>
      <c r="Q386" s="167" t="s">
        <v>218</v>
      </c>
      <c r="R386" s="35">
        <f>IF(Q386="1 - Rara vez",1,IF(Q386="2 - Improbable",2,IF(Q386="3 - Posible",3,IF(Q386="4 - Probable",4,IF(Q386="5 - Casi seguro",5,IF(Q386="1 - Baja",6,IF(Q386="2 - Media",7,IF(Q386="3 - Alta",8,IF(Q386="NO APLICA","",IF(Q386="Seleccione",0))))))))))</f>
        <v>0</v>
      </c>
      <c r="S386" s="167" t="s">
        <v>218</v>
      </c>
      <c r="T386" s="35">
        <f>IF(S386="1 -Insignificante",1,IF(S386="2 -Menor",2,IF(S386="3 -Moderado",3,IF(S386="4 -Mayor",4,IF(S386="10 -Mayor",7,IF(S386="5 -Catastrófico",5,IF(S386="5 -Moderado",6,IF(S386="20 -Catastrófico",8,IF(S386="1 - Mínimo/Leve",9,IF(S386="2 - Importante",10,IF(S386="3 - Fuerte",11,IF(S386="NO APLICA","",IF(S386="Seleccione",0)))))))))))))</f>
        <v>0</v>
      </c>
      <c r="U386" s="35" t="str">
        <f>IF(AND(R386=1,T386=1),1,IF(AND(R386=1,T386=2),2,IF(AND(R386=1,T386=3),3,IF(AND(R386=1,T386=4),4,IF(AND(R386=1,T386=5),5,IF(AND(R386=2,T386=1),6,IF(AND(R386=2,T386=2),7,IF(AND(R386=2,T386=3),8,IF(AND(R386=2,T386=4),9,IF(AND(R386=2,T386=5),10,IF(AND(R386=3,T386=1),11,IF(AND(R386=3,T386=2),12,IF(AND(R386=3,T386=3),13,IF(AND(R386=3,T386=4),14,IF(AND(R386=3,T386=5),15,IF(AND(R386=4,T386=1),16,IF(AND(R386=4,T386=2),17,IF(AND(R386=4,T386=3),18,IF(AND(R386=4,T386=4),19,IF(AND(R386=4,T386=5),20,IF(AND(R386=5,T386=1),21,IF(AND(R386=5,T386=2),22,IF(AND(R386=5,T386=3),23,IF(AND(R386=5,T386=4),24,IF(AND(R386=5,T386=5),25,IF(AND(R386=1,T386=6),26,IF(AND(R386=1,T386=7),27,IF(AND(R386=1,T386=8),28,IF(AND(R386=2,T386=6),29,IF(AND(R386=2,T386=7),30,IF(AND(R386=2,T386=8),31,IF(AND(R386=3,T386=6),32,IF(AND(R386=3,T386=7),33,IF(AND(R386=3,T386=8),34,IF(AND(R386=4,T386=6),35,IF(AND(R386=4,T386=7),36,IF(AND(R386=4,T386=8),37,IF(AND(R386=5,T386=6),38,IF(AND(R386=5,T386=7),39,IF(AND(R386=5,T386=8),40,IF(AND(R386=6,T386=9),41,IF(AND(R386=6,T386=10),42,IF(AND(R386=6,T386=11),43,IF(AND(R386=7,T386=9),44,IF(AND(R386=7,T386=10),45,IF(AND(R386=7,T386=11),46,IF(AND(R386=8,T386=9),47,IF(AND(R386=8,T386=10),48,IF(AND(R386=8,T386=11),49,IF(AND(R386="",T386=""),"","Seleccione"))))))))))))))))))))))))))))))))))))))))))))))))))</f>
        <v>Seleccione</v>
      </c>
      <c r="V386" s="173" t="str">
        <f>IF(U386=1,'Etapa 2 - Análisis'!$Y$4,IF(U386=2,'Etapa 2 - Análisis'!$Z$4,IF(U386=6,'Etapa 2 - Análisis'!$AD$4,IF(U386=7,'Etapa 2 - Análisis'!$AE$4,IF(U386=11,'Etapa 2 - Análisis'!$AI$4,IF(U386=3,'Etapa 2 - Análisis'!$AA$4,IF(U386=8,'Etapa 2 - Análisis'!$AF$4,IF(U386=12,'Etapa 2 - Análisis'!$AJ$4,IF(U386=16,'Etapa 2 - Análisis'!$AN$4,IF(U386=4,'Etapa 2 - Análisis'!$AB$4,IF(U386=5,'Etapa 2 - Análisis'!$AC$4,IF(U386=9,'Etapa 2 - Análisis'!$AF$4,IF(U386=13,'Etapa 2 - Análisis'!$AK$4,IF(U386=17,'Etapa 2 - Análisis'!$AO$4,IF(U386=18,'Etapa 2 - Análisis'!$AP$4,IF(U386=21,'Etapa 2 - Análisis'!$AS$4,IF(U386=22,'Etapa 2 - Análisis'!$AT$4,IF(U386=10,'Etapa 2 - Análisis'!$AH$4,IF(U386=14,'Etapa 2 - Análisis'!$AL$4,IF(U386=15,'Etapa 2 - Análisis'!$AM$4,IF(U386=19,'Etapa 2 - Análisis'!$AQ$4,IF(U386=20,'Etapa 2 - Análisis'!$AR$4,IF(U386=23,'Etapa 2 - Análisis'!$AU$4,IF(U386=24,'Etapa 2 - Análisis'!$AV$4,IF(U386=25,'Etapa 2 - Análisis'!$AW$4,IF(U386=26,'Etapa 2 - Análisis'!$Y$13,IF(U386=27,'Etapa 2 - Análisis'!$Z$13,IF(U386=28,'Etapa 2 - Análisis'!$AA$13,IF(U386=29,'Etapa 2 - Análisis'!$AB$13,IF(U386=30,'Etapa 2 - Análisis'!$AC$13,IF(U386=31,'Etapa 2 - Análisis'!$AD$13,IF(U386=32,'Etapa 2 - Análisis'!$AE$13,IF(U386=33,'Etapa 2 - Análisis'!$AF$13,IF(U386=34,'Etapa 2 - Análisis'!$AG$13,IF(U386=35,'Etapa 2 - Análisis'!$AH$13,IF(U386=36,'Etapa 2 - Análisis'!$AI$13,IF(U386=37,'Etapa 2 - Análisis'!$AJ$13,IF(U386=38,'Etapa 2 - Análisis'!$AK$13,IF(U386=39,'Etapa 2 - Análisis'!$AL$13,IF(U386=40,'Etapa 2 - Análisis'!$AM$13,IF(U386=41,'Etapa 2 - Análisis'!$Y$8,IF(U386=42,'Etapa 2 - Análisis'!$Z$8,IF(U386=43,'Etapa 2 - Análisis'!$AA$8,IF(U386=44,'Etapa 2 - Análisis'!$AB$8,IF(U386=45,'Etapa 2 - Análisis'!$AC$8,IF(U386=46,'Etapa 2 - Análisis'!$AD$8,IF(U386=47,'Etapa 2 - Análisis'!$AE$8,IF(U386=48,'Etapa 2 - Análisis'!$AF$8,IF(U386=49,'Etapa 2 - Análisis'!$AG$8,IF(U386="","NO APLICA","Sin Zona"))))))))))))))))))))))))))))))))))))))))))))))))))</f>
        <v>Sin Zona</v>
      </c>
      <c r="W386" s="130"/>
      <c r="X386" s="130"/>
      <c r="Y386" s="130"/>
      <c r="Z386" s="130"/>
      <c r="AA386" s="197"/>
    </row>
    <row r="387" spans="1:27" ht="55.5" customHeight="1" x14ac:dyDescent="0.25">
      <c r="A387" s="166"/>
      <c r="B387" s="178"/>
      <c r="C387" s="168"/>
      <c r="D387" s="80" t="s">
        <v>1020</v>
      </c>
      <c r="E387" s="180"/>
      <c r="F387" s="168"/>
      <c r="G387" s="35"/>
      <c r="H387" s="168"/>
      <c r="I387" s="35"/>
      <c r="J387" s="35"/>
      <c r="K387" s="173"/>
      <c r="L387" s="168"/>
      <c r="M387" s="65"/>
      <c r="N387" s="66" t="s">
        <v>376</v>
      </c>
      <c r="O387" s="66" t="s">
        <v>376</v>
      </c>
      <c r="P387" s="66" t="s">
        <v>376</v>
      </c>
      <c r="Q387" s="168"/>
      <c r="R387" s="35"/>
      <c r="S387" s="168"/>
      <c r="T387" s="35"/>
      <c r="U387" s="35"/>
      <c r="V387" s="173"/>
      <c r="W387" s="130"/>
      <c r="X387" s="130"/>
      <c r="Y387" s="130"/>
      <c r="Z387" s="130"/>
      <c r="AA387" s="197"/>
    </row>
    <row r="388" spans="1:27" x14ac:dyDescent="0.25">
      <c r="A388" s="166"/>
      <c r="B388" s="178"/>
      <c r="C388" s="168"/>
      <c r="D388" s="80"/>
      <c r="E388" s="180"/>
      <c r="F388" s="168"/>
      <c r="G388" s="35"/>
      <c r="H388" s="168"/>
      <c r="I388" s="35"/>
      <c r="J388" s="35"/>
      <c r="K388" s="173"/>
      <c r="L388" s="168"/>
      <c r="M388" s="65"/>
      <c r="N388" s="66" t="s">
        <v>376</v>
      </c>
      <c r="O388" s="66" t="s">
        <v>376</v>
      </c>
      <c r="P388" s="66" t="s">
        <v>376</v>
      </c>
      <c r="Q388" s="168"/>
      <c r="R388" s="35"/>
      <c r="S388" s="168"/>
      <c r="T388" s="35"/>
      <c r="U388" s="35"/>
      <c r="V388" s="173"/>
      <c r="W388" s="130"/>
      <c r="X388" s="130"/>
      <c r="Y388" s="130"/>
      <c r="Z388" s="130"/>
      <c r="AA388" s="197"/>
    </row>
    <row r="389" spans="1:27" x14ac:dyDescent="0.25">
      <c r="A389" s="166"/>
      <c r="B389" s="178"/>
      <c r="C389" s="168"/>
      <c r="D389" s="80"/>
      <c r="E389" s="180"/>
      <c r="F389" s="168"/>
      <c r="G389" s="35"/>
      <c r="H389" s="168"/>
      <c r="I389" s="35"/>
      <c r="J389" s="35"/>
      <c r="K389" s="173"/>
      <c r="L389" s="168"/>
      <c r="M389" s="65"/>
      <c r="N389" s="66" t="s">
        <v>376</v>
      </c>
      <c r="O389" s="66" t="s">
        <v>376</v>
      </c>
      <c r="P389" s="66" t="s">
        <v>376</v>
      </c>
      <c r="Q389" s="168"/>
      <c r="R389" s="35"/>
      <c r="S389" s="168"/>
      <c r="T389" s="35"/>
      <c r="U389" s="35"/>
      <c r="V389" s="173"/>
      <c r="W389" s="130"/>
      <c r="X389" s="130"/>
      <c r="Y389" s="130"/>
      <c r="Z389" s="130"/>
      <c r="AA389" s="197"/>
    </row>
    <row r="390" spans="1:27" x14ac:dyDescent="0.25">
      <c r="A390" s="166"/>
      <c r="B390" s="179"/>
      <c r="C390" s="169"/>
      <c r="D390" s="80"/>
      <c r="E390" s="180"/>
      <c r="F390" s="169"/>
      <c r="G390" s="35"/>
      <c r="H390" s="169"/>
      <c r="I390" s="35"/>
      <c r="J390" s="35"/>
      <c r="K390" s="173"/>
      <c r="L390" s="169"/>
      <c r="M390" s="65"/>
      <c r="N390" s="66" t="s">
        <v>376</v>
      </c>
      <c r="O390" s="66" t="s">
        <v>376</v>
      </c>
      <c r="P390" s="66" t="s">
        <v>376</v>
      </c>
      <c r="Q390" s="169"/>
      <c r="R390" s="35"/>
      <c r="S390" s="169"/>
      <c r="T390" s="35"/>
      <c r="U390" s="35"/>
      <c r="V390" s="173"/>
      <c r="W390" s="130"/>
      <c r="X390" s="130"/>
      <c r="Y390" s="130"/>
      <c r="Z390" s="130"/>
      <c r="AA390" s="197"/>
    </row>
    <row r="391" spans="1:27" ht="84.75" customHeight="1" x14ac:dyDescent="0.25">
      <c r="A391" s="166">
        <v>75</v>
      </c>
      <c r="B391" s="177" t="s">
        <v>1076</v>
      </c>
      <c r="C391" s="167" t="s">
        <v>288</v>
      </c>
      <c r="D391" s="80" t="s">
        <v>1023</v>
      </c>
      <c r="E391" s="180" t="s">
        <v>1024</v>
      </c>
      <c r="F391" s="167" t="s">
        <v>361</v>
      </c>
      <c r="G391" s="35">
        <f>IF(F391="1 - Rara vez",1,IF(F391="2 - Improbable",2,IF(F391="3 - Posible",3,IF(F391="4 - Probable",4,IF(F391="5 - Casi seguro",5,IF(F391="1 - Baja",6,IF(F391="2 - Media",7,IF(F391="3 - Alta",8,IF(F391="Seleccione",0)))))))))</f>
        <v>8</v>
      </c>
      <c r="H391" s="167" t="s">
        <v>363</v>
      </c>
      <c r="I391" s="35">
        <f>IF(H391="1 -Insignificante",1,IF(H391="2 -Menor",2,IF(H391="3 -Moderado",3,IF(H391="5 -Moderado",6,IF(H391="4 -Mayor",4,IF(H391="10 -Mayor",7,IF(H391="5 -Catastrófico",5,IF(H391="20 -Catastrófico",8,IF(H391="1 - Mínimo/Leve",9,IF(H391="2 - Importante",10,IF(H391="3 - Fuerte",11,IF(H391="Seleccione",0))))))))))))</f>
        <v>10</v>
      </c>
      <c r="J391" s="35">
        <f>IF(AND(G391=1,I391=1),1,IF(AND(G391=1,I391=2),2,IF(AND(G391=1,I391=3),3,IF(AND(G391=1,I391=4),4,IF(AND(G391=1,I391=5),5,IF(AND(G391=2,I391=1),6,IF(AND(G391=2,I391=2),7,IF(AND(G391=2,I391=3),8,IF(AND(G391=2,I391=4),9,IF(AND(G391=2,I391=5),10,IF(AND(G391=3,I391=1),11,IF(AND(G391=3,I391=2),12,IF(AND(G391=3,I391=3),13,IF(AND(G391=3,I391=4),14,IF(AND(G391=3,I391=5),15,IF(AND(G391=4,I391=1),16,IF(AND(G391=4,I391=2),17,IF(AND(G391=4,I391=3),18,IF(AND(G391=4,I391=4),19,IF(AND(G391=4,I391=5),20,IF(AND(G391=5,I391=1),21,IF(AND(G391=5,I391=2),22,IF(AND(G391=5,I391=3),23,IF(AND(G391=5,I391=4),24,IF(AND(G391=5,I391=5),25,IF(AND(G391=1,I391=6),26,IF(AND(G391=1,I391=7),27,IF(AND(G391=1,I391=8),28,IF(AND(G391=2,I391=6),29,IF(AND(G391=2,I391=7),30,IF(AND(G391=2,I391=8),31,IF(AND(G391=3,I391=6),32,IF(AND(G391=3,I391=7),33,IF(AND(G391=3,I391=8),34,IF(AND(G391=4,I391=6),35,IF(AND(G391=4,I391=7),36,IF(AND(G391=4,I391=8),37,IF(AND(G391=5,I391=6),38,IF(AND(G391=5,I391=7),39,IF(AND(G391=5,I391=8),40,IF(AND(G391=6,I391=9),41,IF(AND(G391=6,I391=10),42,IF(AND(G391=6,I391=11),43,IF(AND(G391=7,I391=9),44,IF(AND(G391=7,I391=10),45,IF(AND(G391=7,I391=11),46,IF(AND(G391=8,I391=9),47,IF(AND(G391=8,I391=10),48,IF(AND(G391=8,I391=11),49,"Seleccione")))))))))))))))))))))))))))))))))))))))))))))))))</f>
        <v>48</v>
      </c>
      <c r="K391" s="173" t="str">
        <f>IF(J391=1,'Etapa 2 - Análisis'!$Y$4,IF(J391=2,'Etapa 2 - Análisis'!$Z$4,IF(J391=6,'Etapa 2 - Análisis'!$AD$4,IF(J391=7,'Etapa 2 - Análisis'!$AE$4,IF(J391=11,'Etapa 2 - Análisis'!$AI$4,IF(J391=3,'Etapa 2 - Análisis'!$AA$4,IF(J391=8,'Etapa 2 - Análisis'!$AF$4,IF(J391=12,'Etapa 2 - Análisis'!$AJ$4,IF(J391=16,'Etapa 2 - Análisis'!$AN$4,IF(J391=4,'Etapa 2 - Análisis'!$AB$4,IF(J391=5,'Etapa 2 - Análisis'!$AC$4,IF(J391=9,'Etapa 2 - Análisis'!$AG$4,IF(J391=13,'Etapa 2 - Análisis'!$AK$4,IF(J391=17,'Etapa 2 - Análisis'!$AO$4,IF(J391=18,'Etapa 2 - Análisis'!$AP$4,IF(J391=21,'Etapa 2 - Análisis'!$AS$4,IF(J391=22,'Etapa 2 - Análisis'!$AT$4,IF(J391=10,'Etapa 2 - Análisis'!$AH$4,IF(J391=14,'Etapa 2 - Análisis'!$AL$4,IF(J391=15,'Etapa 2 - Análisis'!$AM$4,IF(J391=19,'Etapa 2 - Análisis'!$AQ$4,IF(J391=20,'Etapa 2 - Análisis'!$AR$4,IF(J391=23,'Etapa 2 - Análisis'!$AU$4,IF(J391=24,'Etapa 2 - Análisis'!$AV$4,IF(J391=25,'Etapa 2 - Análisis'!$AW$4,IF(J391=26,'Etapa 2 - Análisis'!$Y$13,IF(J391=27,'Etapa 2 - Análisis'!$Z$13,IF(J391=28,'Etapa 2 - Análisis'!$AA$13,IF(J391=29,'Etapa 2 - Análisis'!$AB$13,IF(J391=30,'Etapa 2 - Análisis'!$AC$13,IF(J391=31,'Etapa 2 - Análisis'!$AD$13,IF(J391=32,'Etapa 2 - Análisis'!$AE$13,IF(J391=33,'Etapa 2 - Análisis'!$AF$13,IF(J391=34,'Etapa 2 - Análisis'!$AG$13,IF(J391=35,'Etapa 2 - Análisis'!$AH$13,IF(J391=36,'Etapa 2 - Análisis'!$AI$13,IF(J391=37,'Etapa 2 - Análisis'!$AJ$13,IF(J391=38,'Etapa 2 - Análisis'!$AK$13,IF(J391=39,'Etapa 2 - Análisis'!$AL$13,IF(J391=40,'Etapa 2 - Análisis'!$AM$13,IF(J391=41,'Etapa 2 - Análisis'!$Y$8,IF(J391=42,'Etapa 2 - Análisis'!$Z$8,IF(J391=43,'Etapa 2 - Análisis'!$AA$8,IF(J391=44,'Etapa 2 - Análisis'!$AB$8,IF(J391=45,'Etapa 2 - Análisis'!$AC$8,IF(J391=46,'Etapa 2 - Análisis'!$AD$8,IF(J391=47,'Etapa 2 - Análisis'!$AE$8,IF(J391=48,'Etapa 2 - Análisis'!$AF$8,IF(J391=49,'Etapa 2 - Análisis'!$AG$8,"Sin Zona")))))))))))))))))))))))))))))))))))))))))))))))))</f>
        <v>ZONA DE OPORTUNIDAD BENEFICIOSA</v>
      </c>
      <c r="L391" s="167" t="s">
        <v>369</v>
      </c>
      <c r="M391" s="65" t="s">
        <v>1025</v>
      </c>
      <c r="N391" s="66" t="s">
        <v>376</v>
      </c>
      <c r="O391" s="66" t="s">
        <v>376</v>
      </c>
      <c r="P391" s="66" t="s">
        <v>376</v>
      </c>
      <c r="Q391" s="167" t="s">
        <v>218</v>
      </c>
      <c r="R391" s="35">
        <f>IF(Q391="1 - Rara vez",1,IF(Q391="2 - Improbable",2,IF(Q391="3 - Posible",3,IF(Q391="4 - Probable",4,IF(Q391="5 - Casi seguro",5,IF(Q391="1 - Baja",6,IF(Q391="2 - Media",7,IF(Q391="3 - Alta",8,IF(Q391="NO APLICA","",IF(Q391="Seleccione",0))))))))))</f>
        <v>0</v>
      </c>
      <c r="S391" s="167" t="s">
        <v>218</v>
      </c>
      <c r="T391" s="35">
        <f>IF(S391="1 -Insignificante",1,IF(S391="2 -Menor",2,IF(S391="3 -Moderado",3,IF(S391="4 -Mayor",4,IF(S391="10 -Mayor",7,IF(S391="5 -Catastrófico",5,IF(S391="5 -Moderado",6,IF(S391="20 -Catastrófico",8,IF(S391="1 - Mínimo/Leve",9,IF(S391="2 - Importante",10,IF(S391="3 - Fuerte",11,IF(S391="NO APLICA","",IF(S391="Seleccione",0)))))))))))))</f>
        <v>0</v>
      </c>
      <c r="U391" s="35" t="str">
        <f>IF(AND(R391=1,T391=1),1,IF(AND(R391=1,T391=2),2,IF(AND(R391=1,T391=3),3,IF(AND(R391=1,T391=4),4,IF(AND(R391=1,T391=5),5,IF(AND(R391=2,T391=1),6,IF(AND(R391=2,T391=2),7,IF(AND(R391=2,T391=3),8,IF(AND(R391=2,T391=4),9,IF(AND(R391=2,T391=5),10,IF(AND(R391=3,T391=1),11,IF(AND(R391=3,T391=2),12,IF(AND(R391=3,T391=3),13,IF(AND(R391=3,T391=4),14,IF(AND(R391=3,T391=5),15,IF(AND(R391=4,T391=1),16,IF(AND(R391=4,T391=2),17,IF(AND(R391=4,T391=3),18,IF(AND(R391=4,T391=4),19,IF(AND(R391=4,T391=5),20,IF(AND(R391=5,T391=1),21,IF(AND(R391=5,T391=2),22,IF(AND(R391=5,T391=3),23,IF(AND(R391=5,T391=4),24,IF(AND(R391=5,T391=5),25,IF(AND(R391=1,T391=6),26,IF(AND(R391=1,T391=7),27,IF(AND(R391=1,T391=8),28,IF(AND(R391=2,T391=6),29,IF(AND(R391=2,T391=7),30,IF(AND(R391=2,T391=8),31,IF(AND(R391=3,T391=6),32,IF(AND(R391=3,T391=7),33,IF(AND(R391=3,T391=8),34,IF(AND(R391=4,T391=6),35,IF(AND(R391=4,T391=7),36,IF(AND(R391=4,T391=8),37,IF(AND(R391=5,T391=6),38,IF(AND(R391=5,T391=7),39,IF(AND(R391=5,T391=8),40,IF(AND(R391=6,T391=9),41,IF(AND(R391=6,T391=10),42,IF(AND(R391=6,T391=11),43,IF(AND(R391=7,T391=9),44,IF(AND(R391=7,T391=10),45,IF(AND(R391=7,T391=11),46,IF(AND(R391=8,T391=9),47,IF(AND(R391=8,T391=10),48,IF(AND(R391=8,T391=11),49,IF(AND(R391="",T391=""),"","Seleccione"))))))))))))))))))))))))))))))))))))))))))))))))))</f>
        <v>Seleccione</v>
      </c>
      <c r="V391" s="173" t="str">
        <f>IF(U391=1,'Etapa 2 - Análisis'!$Y$4,IF(U391=2,'Etapa 2 - Análisis'!$Z$4,IF(U391=6,'Etapa 2 - Análisis'!$AD$4,IF(U391=7,'Etapa 2 - Análisis'!$AE$4,IF(U391=11,'Etapa 2 - Análisis'!$AI$4,IF(U391=3,'Etapa 2 - Análisis'!$AA$4,IF(U391=8,'Etapa 2 - Análisis'!$AF$4,IF(U391=12,'Etapa 2 - Análisis'!$AJ$4,IF(U391=16,'Etapa 2 - Análisis'!$AN$4,IF(U391=4,'Etapa 2 - Análisis'!$AB$4,IF(U391=5,'Etapa 2 - Análisis'!$AC$4,IF(U391=9,'Etapa 2 - Análisis'!$AF$4,IF(U391=13,'Etapa 2 - Análisis'!$AK$4,IF(U391=17,'Etapa 2 - Análisis'!$AO$4,IF(U391=18,'Etapa 2 - Análisis'!$AP$4,IF(U391=21,'Etapa 2 - Análisis'!$AS$4,IF(U391=22,'Etapa 2 - Análisis'!$AT$4,IF(U391=10,'Etapa 2 - Análisis'!$AH$4,IF(U391=14,'Etapa 2 - Análisis'!$AL$4,IF(U391=15,'Etapa 2 - Análisis'!$AM$4,IF(U391=19,'Etapa 2 - Análisis'!$AQ$4,IF(U391=20,'Etapa 2 - Análisis'!$AR$4,IF(U391=23,'Etapa 2 - Análisis'!$AU$4,IF(U391=24,'Etapa 2 - Análisis'!$AV$4,IF(U391=25,'Etapa 2 - Análisis'!$AW$4,IF(U391=26,'Etapa 2 - Análisis'!$Y$13,IF(U391=27,'Etapa 2 - Análisis'!$Z$13,IF(U391=28,'Etapa 2 - Análisis'!$AA$13,IF(U391=29,'Etapa 2 - Análisis'!$AB$13,IF(U391=30,'Etapa 2 - Análisis'!$AC$13,IF(U391=31,'Etapa 2 - Análisis'!$AD$13,IF(U391=32,'Etapa 2 - Análisis'!$AE$13,IF(U391=33,'Etapa 2 - Análisis'!$AF$13,IF(U391=34,'Etapa 2 - Análisis'!$AG$13,IF(U391=35,'Etapa 2 - Análisis'!$AH$13,IF(U391=36,'Etapa 2 - Análisis'!$AI$13,IF(U391=37,'Etapa 2 - Análisis'!$AJ$13,IF(U391=38,'Etapa 2 - Análisis'!$AK$13,IF(U391=39,'Etapa 2 - Análisis'!$AL$13,IF(U391=40,'Etapa 2 - Análisis'!$AM$13,IF(U391=41,'Etapa 2 - Análisis'!$Y$8,IF(U391=42,'Etapa 2 - Análisis'!$Z$8,IF(U391=43,'Etapa 2 - Análisis'!$AA$8,IF(U391=44,'Etapa 2 - Análisis'!$AB$8,IF(U391=45,'Etapa 2 - Análisis'!$AC$8,IF(U391=46,'Etapa 2 - Análisis'!$AD$8,IF(U391=47,'Etapa 2 - Análisis'!$AE$8,IF(U391=48,'Etapa 2 - Análisis'!$AF$8,IF(U391=49,'Etapa 2 - Análisis'!$AG$8,IF(U391="","NO APLICA","Sin Zona"))))))))))))))))))))))))))))))))))))))))))))))))))</f>
        <v>Sin Zona</v>
      </c>
      <c r="W391" s="130"/>
      <c r="X391" s="130"/>
      <c r="Y391" s="130"/>
      <c r="Z391" s="130"/>
      <c r="AA391" s="197"/>
    </row>
    <row r="392" spans="1:27" x14ac:dyDescent="0.25">
      <c r="A392" s="166"/>
      <c r="B392" s="178"/>
      <c r="C392" s="168"/>
      <c r="D392" s="80"/>
      <c r="E392" s="180"/>
      <c r="F392" s="168"/>
      <c r="G392" s="35"/>
      <c r="H392" s="168"/>
      <c r="I392" s="35"/>
      <c r="J392" s="35"/>
      <c r="K392" s="173"/>
      <c r="L392" s="168"/>
      <c r="M392" s="65"/>
      <c r="N392" s="66" t="s">
        <v>376</v>
      </c>
      <c r="O392" s="66" t="s">
        <v>376</v>
      </c>
      <c r="P392" s="66" t="s">
        <v>376</v>
      </c>
      <c r="Q392" s="168"/>
      <c r="R392" s="35"/>
      <c r="S392" s="168"/>
      <c r="T392" s="35"/>
      <c r="U392" s="35"/>
      <c r="V392" s="173"/>
      <c r="W392" s="130"/>
      <c r="X392" s="130"/>
      <c r="Y392" s="130"/>
      <c r="Z392" s="130"/>
      <c r="AA392" s="197"/>
    </row>
    <row r="393" spans="1:27" x14ac:dyDescent="0.25">
      <c r="A393" s="166"/>
      <c r="B393" s="178"/>
      <c r="C393" s="168"/>
      <c r="D393" s="80"/>
      <c r="E393" s="180"/>
      <c r="F393" s="168"/>
      <c r="G393" s="35"/>
      <c r="H393" s="168"/>
      <c r="I393" s="35"/>
      <c r="J393" s="35"/>
      <c r="K393" s="173"/>
      <c r="L393" s="168"/>
      <c r="M393" s="65"/>
      <c r="N393" s="66" t="s">
        <v>376</v>
      </c>
      <c r="O393" s="66" t="s">
        <v>376</v>
      </c>
      <c r="P393" s="66" t="s">
        <v>376</v>
      </c>
      <c r="Q393" s="168"/>
      <c r="R393" s="35"/>
      <c r="S393" s="168"/>
      <c r="T393" s="35"/>
      <c r="U393" s="35"/>
      <c r="V393" s="173"/>
      <c r="W393" s="130"/>
      <c r="X393" s="130"/>
      <c r="Y393" s="130"/>
      <c r="Z393" s="130"/>
      <c r="AA393" s="197"/>
    </row>
    <row r="394" spans="1:27" x14ac:dyDescent="0.25">
      <c r="A394" s="166"/>
      <c r="B394" s="178"/>
      <c r="C394" s="168"/>
      <c r="D394" s="80"/>
      <c r="E394" s="180"/>
      <c r="F394" s="168"/>
      <c r="G394" s="35"/>
      <c r="H394" s="168"/>
      <c r="I394" s="35"/>
      <c r="J394" s="35"/>
      <c r="K394" s="173"/>
      <c r="L394" s="168"/>
      <c r="M394" s="65"/>
      <c r="N394" s="66" t="s">
        <v>376</v>
      </c>
      <c r="O394" s="66" t="s">
        <v>376</v>
      </c>
      <c r="P394" s="66" t="s">
        <v>376</v>
      </c>
      <c r="Q394" s="168"/>
      <c r="R394" s="35"/>
      <c r="S394" s="168"/>
      <c r="T394" s="35"/>
      <c r="U394" s="35"/>
      <c r="V394" s="173"/>
      <c r="W394" s="130"/>
      <c r="X394" s="130"/>
      <c r="Y394" s="130"/>
      <c r="Z394" s="130"/>
      <c r="AA394" s="197"/>
    </row>
    <row r="395" spans="1:27" x14ac:dyDescent="0.25">
      <c r="A395" s="166"/>
      <c r="B395" s="179"/>
      <c r="C395" s="169"/>
      <c r="D395" s="80"/>
      <c r="E395" s="180"/>
      <c r="F395" s="169"/>
      <c r="G395" s="35"/>
      <c r="H395" s="169"/>
      <c r="I395" s="35"/>
      <c r="J395" s="35"/>
      <c r="K395" s="173"/>
      <c r="L395" s="169"/>
      <c r="M395" s="65"/>
      <c r="N395" s="66" t="s">
        <v>376</v>
      </c>
      <c r="O395" s="66" t="s">
        <v>376</v>
      </c>
      <c r="P395" s="66" t="s">
        <v>376</v>
      </c>
      <c r="Q395" s="169"/>
      <c r="R395" s="35"/>
      <c r="S395" s="169"/>
      <c r="T395" s="35"/>
      <c r="U395" s="35"/>
      <c r="V395" s="173"/>
      <c r="W395" s="130"/>
      <c r="X395" s="130"/>
      <c r="Y395" s="130"/>
      <c r="Z395" s="130"/>
      <c r="AA395" s="197"/>
    </row>
    <row r="396" spans="1:27" ht="78.75" customHeight="1" x14ac:dyDescent="0.25">
      <c r="A396" s="166">
        <v>76</v>
      </c>
      <c r="B396" s="193" t="s">
        <v>1077</v>
      </c>
      <c r="C396" s="167" t="s">
        <v>288</v>
      </c>
      <c r="D396" s="126" t="s">
        <v>1026</v>
      </c>
      <c r="E396" s="170" t="s">
        <v>1028</v>
      </c>
      <c r="F396" s="167" t="s">
        <v>361</v>
      </c>
      <c r="G396" s="35">
        <f>IF(F396="1 - Rara vez",1,IF(F396="2 - Improbable",2,IF(F396="3 - Posible",3,IF(F396="4 - Probable",4,IF(F396="5 - Casi seguro",5,IF(F396="1 - Baja",6,IF(F396="2 - Media",7,IF(F396="3 - Alta",8,IF(F396="Seleccione",0)))))))))</f>
        <v>8</v>
      </c>
      <c r="H396" s="167" t="s">
        <v>364</v>
      </c>
      <c r="I396" s="35">
        <f>IF(H396="1 -Insignificante",1,IF(H396="2 -Menor",2,IF(H396="3 -Moderado",3,IF(H396="5 -Moderado",6,IF(H396="4 -Mayor",4,IF(H396="10 -Mayor",7,IF(H396="5 -Catastrófico",5,IF(H396="20 -Catastrófico",8,IF(H396="1 - Mínimo/Leve",9,IF(H396="2 - Importante",10,IF(H396="3 - Fuerte",11,IF(H396="Seleccione",0))))))))))))</f>
        <v>11</v>
      </c>
      <c r="J396" s="35">
        <f>IF(AND(G396=1,I396=1),1,IF(AND(G396=1,I396=2),2,IF(AND(G396=1,I396=3),3,IF(AND(G396=1,I396=4),4,IF(AND(G396=1,I396=5),5,IF(AND(G396=2,I396=1),6,IF(AND(G396=2,I396=2),7,IF(AND(G396=2,I396=3),8,IF(AND(G396=2,I396=4),9,IF(AND(G396=2,I396=5),10,IF(AND(G396=3,I396=1),11,IF(AND(G396=3,I396=2),12,IF(AND(G396=3,I396=3),13,IF(AND(G396=3,I396=4),14,IF(AND(G396=3,I396=5),15,IF(AND(G396=4,I396=1),16,IF(AND(G396=4,I396=2),17,IF(AND(G396=4,I396=3),18,IF(AND(G396=4,I396=4),19,IF(AND(G396=4,I396=5),20,IF(AND(G396=5,I396=1),21,IF(AND(G396=5,I396=2),22,IF(AND(G396=5,I396=3),23,IF(AND(G396=5,I396=4),24,IF(AND(G396=5,I396=5),25,IF(AND(G396=1,I396=6),26,IF(AND(G396=1,I396=7),27,IF(AND(G396=1,I396=8),28,IF(AND(G396=2,I396=6),29,IF(AND(G396=2,I396=7),30,IF(AND(G396=2,I396=8),31,IF(AND(G396=3,I396=6),32,IF(AND(G396=3,I396=7),33,IF(AND(G396=3,I396=8),34,IF(AND(G396=4,I396=6),35,IF(AND(G396=4,I396=7),36,IF(AND(G396=4,I396=8),37,IF(AND(G396=5,I396=6),38,IF(AND(G396=5,I396=7),39,IF(AND(G396=5,I396=8),40,IF(AND(G396=6,I396=9),41,IF(AND(G396=6,I396=10),42,IF(AND(G396=6,I396=11),43,IF(AND(G396=7,I396=9),44,IF(AND(G396=7,I396=10),45,IF(AND(G396=7,I396=11),46,IF(AND(G396=8,I396=9),47,IF(AND(G396=8,I396=10),48,IF(AND(G396=8,I396=11),49,"Seleccione")))))))))))))))))))))))))))))))))))))))))))))))))</f>
        <v>49</v>
      </c>
      <c r="K396" s="173" t="str">
        <f>IF(J396=1,'Etapa 2 - Análisis'!$Y$4,IF(J396=2,'Etapa 2 - Análisis'!$Z$4,IF(J396=6,'Etapa 2 - Análisis'!$AD$4,IF(J396=7,'Etapa 2 - Análisis'!$AE$4,IF(J396=11,'Etapa 2 - Análisis'!$AI$4,IF(J396=3,'Etapa 2 - Análisis'!$AA$4,IF(J396=8,'Etapa 2 - Análisis'!$AF$4,IF(J396=12,'Etapa 2 - Análisis'!$AJ$4,IF(J396=16,'Etapa 2 - Análisis'!$AN$4,IF(J396=4,'Etapa 2 - Análisis'!$AB$4,IF(J396=5,'Etapa 2 - Análisis'!$AC$4,IF(J396=9,'Etapa 2 - Análisis'!$AG$4,IF(J396=13,'Etapa 2 - Análisis'!$AK$4,IF(J396=17,'Etapa 2 - Análisis'!$AO$4,IF(J396=18,'Etapa 2 - Análisis'!$AP$4,IF(J396=21,'Etapa 2 - Análisis'!$AS$4,IF(J396=22,'Etapa 2 - Análisis'!$AT$4,IF(J396=10,'Etapa 2 - Análisis'!$AH$4,IF(J396=14,'Etapa 2 - Análisis'!$AL$4,IF(J396=15,'Etapa 2 - Análisis'!$AM$4,IF(J396=19,'Etapa 2 - Análisis'!$AQ$4,IF(J396=20,'Etapa 2 - Análisis'!$AR$4,IF(J396=23,'Etapa 2 - Análisis'!$AU$4,IF(J396=24,'Etapa 2 - Análisis'!$AV$4,IF(J396=25,'Etapa 2 - Análisis'!$AW$4,IF(J396=26,'Etapa 2 - Análisis'!$Y$13,IF(J396=27,'Etapa 2 - Análisis'!$Z$13,IF(J396=28,'Etapa 2 - Análisis'!$AA$13,IF(J396=29,'Etapa 2 - Análisis'!$AB$13,IF(J396=30,'Etapa 2 - Análisis'!$AC$13,IF(J396=31,'Etapa 2 - Análisis'!$AD$13,IF(J396=32,'Etapa 2 - Análisis'!$AE$13,IF(J396=33,'Etapa 2 - Análisis'!$AF$13,IF(J396=34,'Etapa 2 - Análisis'!$AG$13,IF(J396=35,'Etapa 2 - Análisis'!$AH$13,IF(J396=36,'Etapa 2 - Análisis'!$AI$13,IF(J396=37,'Etapa 2 - Análisis'!$AJ$13,IF(J396=38,'Etapa 2 - Análisis'!$AK$13,IF(J396=39,'Etapa 2 - Análisis'!$AL$13,IF(J396=40,'Etapa 2 - Análisis'!$AM$13,IF(J396=41,'Etapa 2 - Análisis'!$Y$8,IF(J396=42,'Etapa 2 - Análisis'!$Z$8,IF(J396=43,'Etapa 2 - Análisis'!$AA$8,IF(J396=44,'Etapa 2 - Análisis'!$AB$8,IF(J396=45,'Etapa 2 - Análisis'!$AC$8,IF(J396=46,'Etapa 2 - Análisis'!$AD$8,IF(J396=47,'Etapa 2 - Análisis'!$AE$8,IF(J396=48,'Etapa 2 - Análisis'!$AF$8,IF(J396=49,'Etapa 2 - Análisis'!$AG$8,"Sin Zona")))))))))))))))))))))))))))))))))))))))))))))))))</f>
        <v>ZONA DE OPORTUNIDAD MUY BENEFICIOSA</v>
      </c>
      <c r="L396" s="167" t="s">
        <v>369</v>
      </c>
      <c r="M396" s="125" t="s">
        <v>1088</v>
      </c>
      <c r="N396" s="66" t="s">
        <v>376</v>
      </c>
      <c r="O396" s="66" t="s">
        <v>376</v>
      </c>
      <c r="P396" s="66" t="s">
        <v>376</v>
      </c>
      <c r="Q396" s="167" t="s">
        <v>218</v>
      </c>
      <c r="R396" s="35">
        <f>IF(Q396="1 - Rara vez",1,IF(Q396="2 - Improbable",2,IF(Q396="3 - Posible",3,IF(Q396="4 - Probable",4,IF(Q396="5 - Casi seguro",5,IF(Q396="1 - Baja",6,IF(Q396="2 - Media",7,IF(Q396="3 - Alta",8,IF(Q396="NO APLICA","",IF(Q396="Seleccione",0))))))))))</f>
        <v>0</v>
      </c>
      <c r="S396" s="167" t="s">
        <v>218</v>
      </c>
      <c r="T396" s="35">
        <f>IF(S396="1 -Insignificante",1,IF(S396="2 -Menor",2,IF(S396="3 -Moderado",3,IF(S396="4 -Mayor",4,IF(S396="10 -Mayor",7,IF(S396="5 -Catastrófico",5,IF(S396="5 -Moderado",6,IF(S396="20 -Catastrófico",8,IF(S396="1 - Mínimo/Leve",9,IF(S396="2 - Importante",10,IF(S396="3 - Fuerte",11,IF(S396="NO APLICA","",IF(S396="Seleccione",0)))))))))))))</f>
        <v>0</v>
      </c>
      <c r="U396" s="35" t="str">
        <f>IF(AND(R396=1,T396=1),1,IF(AND(R396=1,T396=2),2,IF(AND(R396=1,T396=3),3,IF(AND(R396=1,T396=4),4,IF(AND(R396=1,T396=5),5,IF(AND(R396=2,T396=1),6,IF(AND(R396=2,T396=2),7,IF(AND(R396=2,T396=3),8,IF(AND(R396=2,T396=4),9,IF(AND(R396=2,T396=5),10,IF(AND(R396=3,T396=1),11,IF(AND(R396=3,T396=2),12,IF(AND(R396=3,T396=3),13,IF(AND(R396=3,T396=4),14,IF(AND(R396=3,T396=5),15,IF(AND(R396=4,T396=1),16,IF(AND(R396=4,T396=2),17,IF(AND(R396=4,T396=3),18,IF(AND(R396=4,T396=4),19,IF(AND(R396=4,T396=5),20,IF(AND(R396=5,T396=1),21,IF(AND(R396=5,T396=2),22,IF(AND(R396=5,T396=3),23,IF(AND(R396=5,T396=4),24,IF(AND(R396=5,T396=5),25,IF(AND(R396=1,T396=6),26,IF(AND(R396=1,T396=7),27,IF(AND(R396=1,T396=8),28,IF(AND(R396=2,T396=6),29,IF(AND(R396=2,T396=7),30,IF(AND(R396=2,T396=8),31,IF(AND(R396=3,T396=6),32,IF(AND(R396=3,T396=7),33,IF(AND(R396=3,T396=8),34,IF(AND(R396=4,T396=6),35,IF(AND(R396=4,T396=7),36,IF(AND(R396=4,T396=8),37,IF(AND(R396=5,T396=6),38,IF(AND(R396=5,T396=7),39,IF(AND(R396=5,T396=8),40,IF(AND(R396=6,T396=9),41,IF(AND(R396=6,T396=10),42,IF(AND(R396=6,T396=11),43,IF(AND(R396=7,T396=9),44,IF(AND(R396=7,T396=10),45,IF(AND(R396=7,T396=11),46,IF(AND(R396=8,T396=9),47,IF(AND(R396=8,T396=10),48,IF(AND(R396=8,T396=11),49,IF(AND(R396="",T396=""),"","Seleccione"))))))))))))))))))))))))))))))))))))))))))))))))))</f>
        <v>Seleccione</v>
      </c>
      <c r="V396" s="173" t="str">
        <f>IF(U396=1,'Etapa 2 - Análisis'!$Y$4,IF(U396=2,'Etapa 2 - Análisis'!$Z$4,IF(U396=6,'Etapa 2 - Análisis'!$AD$4,IF(U396=7,'Etapa 2 - Análisis'!$AE$4,IF(U396=11,'Etapa 2 - Análisis'!$AI$4,IF(U396=3,'Etapa 2 - Análisis'!$AA$4,IF(U396=8,'Etapa 2 - Análisis'!$AF$4,IF(U396=12,'Etapa 2 - Análisis'!$AJ$4,IF(U396=16,'Etapa 2 - Análisis'!$AN$4,IF(U396=4,'Etapa 2 - Análisis'!$AB$4,IF(U396=5,'Etapa 2 - Análisis'!$AC$4,IF(U396=9,'Etapa 2 - Análisis'!$AF$4,IF(U396=13,'Etapa 2 - Análisis'!$AK$4,IF(U396=17,'Etapa 2 - Análisis'!$AO$4,IF(U396=18,'Etapa 2 - Análisis'!$AP$4,IF(U396=21,'Etapa 2 - Análisis'!$AS$4,IF(U396=22,'Etapa 2 - Análisis'!$AT$4,IF(U396=10,'Etapa 2 - Análisis'!$AH$4,IF(U396=14,'Etapa 2 - Análisis'!$AL$4,IF(U396=15,'Etapa 2 - Análisis'!$AM$4,IF(U396=19,'Etapa 2 - Análisis'!$AQ$4,IF(U396=20,'Etapa 2 - Análisis'!$AR$4,IF(U396=23,'Etapa 2 - Análisis'!$AU$4,IF(U396=24,'Etapa 2 - Análisis'!$AV$4,IF(U396=25,'Etapa 2 - Análisis'!$AW$4,IF(U396=26,'Etapa 2 - Análisis'!$Y$13,IF(U396=27,'Etapa 2 - Análisis'!$Z$13,IF(U396=28,'Etapa 2 - Análisis'!$AA$13,IF(U396=29,'Etapa 2 - Análisis'!$AB$13,IF(U396=30,'Etapa 2 - Análisis'!$AC$13,IF(U396=31,'Etapa 2 - Análisis'!$AD$13,IF(U396=32,'Etapa 2 - Análisis'!$AE$13,IF(U396=33,'Etapa 2 - Análisis'!$AF$13,IF(U396=34,'Etapa 2 - Análisis'!$AG$13,IF(U396=35,'Etapa 2 - Análisis'!$AH$13,IF(U396=36,'Etapa 2 - Análisis'!$AI$13,IF(U396=37,'Etapa 2 - Análisis'!$AJ$13,IF(U396=38,'Etapa 2 - Análisis'!$AK$13,IF(U396=39,'Etapa 2 - Análisis'!$AL$13,IF(U396=40,'Etapa 2 - Análisis'!$AM$13,IF(U396=41,'Etapa 2 - Análisis'!$Y$8,IF(U396=42,'Etapa 2 - Análisis'!$Z$8,IF(U396=43,'Etapa 2 - Análisis'!$AA$8,IF(U396=44,'Etapa 2 - Análisis'!$AB$8,IF(U396=45,'Etapa 2 - Análisis'!$AC$8,IF(U396=46,'Etapa 2 - Análisis'!$AD$8,IF(U396=47,'Etapa 2 - Análisis'!$AE$8,IF(U396=48,'Etapa 2 - Análisis'!$AF$8,IF(U396=49,'Etapa 2 - Análisis'!$AG$8,IF(U396="","NO APLICA","Sin Zona"))))))))))))))))))))))))))))))))))))))))))))))))))</f>
        <v>Sin Zona</v>
      </c>
      <c r="W396" s="126" t="s">
        <v>825</v>
      </c>
      <c r="X396" s="149">
        <v>44935</v>
      </c>
      <c r="Y396" s="149">
        <v>45290</v>
      </c>
      <c r="Z396" s="170" t="s">
        <v>1033</v>
      </c>
      <c r="AA396" s="170" t="s">
        <v>1089</v>
      </c>
    </row>
    <row r="397" spans="1:27" ht="25.5" x14ac:dyDescent="0.25">
      <c r="A397" s="166"/>
      <c r="B397" s="171"/>
      <c r="C397" s="168"/>
      <c r="D397" s="126" t="s">
        <v>1027</v>
      </c>
      <c r="E397" s="171"/>
      <c r="F397" s="168"/>
      <c r="G397" s="35"/>
      <c r="H397" s="168"/>
      <c r="I397" s="35"/>
      <c r="J397" s="35"/>
      <c r="K397" s="173"/>
      <c r="L397" s="168"/>
      <c r="M397" s="65"/>
      <c r="N397" s="66" t="s">
        <v>376</v>
      </c>
      <c r="O397" s="66" t="s">
        <v>376</v>
      </c>
      <c r="P397" s="66" t="s">
        <v>376</v>
      </c>
      <c r="Q397" s="168"/>
      <c r="R397" s="35"/>
      <c r="S397" s="168"/>
      <c r="T397" s="35"/>
      <c r="U397" s="35"/>
      <c r="V397" s="173"/>
      <c r="W397" s="170"/>
      <c r="X397" s="170"/>
      <c r="Y397" s="170"/>
      <c r="Z397" s="194"/>
      <c r="AA397" s="188"/>
    </row>
    <row r="398" spans="1:27" x14ac:dyDescent="0.25">
      <c r="A398" s="166"/>
      <c r="B398" s="171"/>
      <c r="C398" s="168"/>
      <c r="D398" s="80"/>
      <c r="E398" s="171"/>
      <c r="F398" s="168"/>
      <c r="G398" s="35"/>
      <c r="H398" s="168"/>
      <c r="I398" s="35"/>
      <c r="J398" s="35"/>
      <c r="K398" s="173"/>
      <c r="L398" s="168"/>
      <c r="M398" s="65"/>
      <c r="N398" s="66" t="s">
        <v>376</v>
      </c>
      <c r="O398" s="66" t="s">
        <v>376</v>
      </c>
      <c r="P398" s="66" t="s">
        <v>376</v>
      </c>
      <c r="Q398" s="168"/>
      <c r="R398" s="35"/>
      <c r="S398" s="168"/>
      <c r="T398" s="35"/>
      <c r="U398" s="35"/>
      <c r="V398" s="173"/>
      <c r="W398" s="171"/>
      <c r="X398" s="194"/>
      <c r="Y398" s="194"/>
      <c r="Z398" s="194"/>
      <c r="AA398" s="188"/>
    </row>
    <row r="399" spans="1:27" x14ac:dyDescent="0.25">
      <c r="A399" s="166"/>
      <c r="B399" s="171"/>
      <c r="C399" s="168"/>
      <c r="D399" s="80"/>
      <c r="E399" s="171"/>
      <c r="F399" s="168"/>
      <c r="G399" s="35"/>
      <c r="H399" s="168"/>
      <c r="I399" s="35"/>
      <c r="J399" s="35"/>
      <c r="K399" s="173"/>
      <c r="L399" s="168"/>
      <c r="M399" s="65"/>
      <c r="N399" s="66" t="s">
        <v>376</v>
      </c>
      <c r="O399" s="66" t="s">
        <v>376</v>
      </c>
      <c r="P399" s="66" t="s">
        <v>376</v>
      </c>
      <c r="Q399" s="168"/>
      <c r="R399" s="35"/>
      <c r="S399" s="168"/>
      <c r="T399" s="35"/>
      <c r="U399" s="35"/>
      <c r="V399" s="173"/>
      <c r="W399" s="171"/>
      <c r="X399" s="194"/>
      <c r="Y399" s="194"/>
      <c r="Z399" s="194"/>
      <c r="AA399" s="188"/>
    </row>
    <row r="400" spans="1:27" x14ac:dyDescent="0.25">
      <c r="A400" s="166"/>
      <c r="B400" s="181"/>
      <c r="C400" s="169"/>
      <c r="D400" s="80"/>
      <c r="E400" s="181"/>
      <c r="F400" s="169"/>
      <c r="G400" s="35"/>
      <c r="H400" s="169"/>
      <c r="I400" s="35"/>
      <c r="J400" s="35"/>
      <c r="K400" s="173"/>
      <c r="L400" s="169"/>
      <c r="M400" s="65"/>
      <c r="N400" s="66" t="s">
        <v>376</v>
      </c>
      <c r="O400" s="66" t="s">
        <v>376</v>
      </c>
      <c r="P400" s="66" t="s">
        <v>376</v>
      </c>
      <c r="Q400" s="169"/>
      <c r="R400" s="35"/>
      <c r="S400" s="169"/>
      <c r="T400" s="35"/>
      <c r="U400" s="35"/>
      <c r="V400" s="173"/>
      <c r="W400" s="181"/>
      <c r="X400" s="195"/>
      <c r="Y400" s="195"/>
      <c r="Z400" s="195"/>
      <c r="AA400" s="189"/>
    </row>
    <row r="401" spans="1:27" ht="87.75" customHeight="1" x14ac:dyDescent="0.25">
      <c r="A401" s="166">
        <v>77</v>
      </c>
      <c r="B401" s="193" t="s">
        <v>1078</v>
      </c>
      <c r="C401" s="167" t="s">
        <v>288</v>
      </c>
      <c r="D401" s="126" t="s">
        <v>1030</v>
      </c>
      <c r="E401" s="170" t="s">
        <v>1032</v>
      </c>
      <c r="F401" s="167" t="s">
        <v>361</v>
      </c>
      <c r="G401" s="35">
        <f>IF(F401="1 - Rara vez",1,IF(F401="2 - Improbable",2,IF(F401="3 - Posible",3,IF(F401="4 - Probable",4,IF(F401="5 - Casi seguro",5,IF(F401="1 - Baja",6,IF(F401="2 - Media",7,IF(F401="3 - Alta",8,IF(F401="Seleccione",0)))))))))</f>
        <v>8</v>
      </c>
      <c r="H401" s="167" t="s">
        <v>364</v>
      </c>
      <c r="I401" s="35">
        <f>IF(H401="1 -Insignificante",1,IF(H401="2 -Menor",2,IF(H401="3 -Moderado",3,IF(H401="5 -Moderado",6,IF(H401="4 -Mayor",4,IF(H401="10 -Mayor",7,IF(H401="5 -Catastrófico",5,IF(H401="20 -Catastrófico",8,IF(H401="1 - Mínimo/Leve",9,IF(H401="2 - Importante",10,IF(H401="3 - Fuerte",11,IF(H401="Seleccione",0))))))))))))</f>
        <v>11</v>
      </c>
      <c r="J401" s="35">
        <f>IF(AND(G401=1,I401=1),1,IF(AND(G401=1,I401=2),2,IF(AND(G401=1,I401=3),3,IF(AND(G401=1,I401=4),4,IF(AND(G401=1,I401=5),5,IF(AND(G401=2,I401=1),6,IF(AND(G401=2,I401=2),7,IF(AND(G401=2,I401=3),8,IF(AND(G401=2,I401=4),9,IF(AND(G401=2,I401=5),10,IF(AND(G401=3,I401=1),11,IF(AND(G401=3,I401=2),12,IF(AND(G401=3,I401=3),13,IF(AND(G401=3,I401=4),14,IF(AND(G401=3,I401=5),15,IF(AND(G401=4,I401=1),16,IF(AND(G401=4,I401=2),17,IF(AND(G401=4,I401=3),18,IF(AND(G401=4,I401=4),19,IF(AND(G401=4,I401=5),20,IF(AND(G401=5,I401=1),21,IF(AND(G401=5,I401=2),22,IF(AND(G401=5,I401=3),23,IF(AND(G401=5,I401=4),24,IF(AND(G401=5,I401=5),25,IF(AND(G401=1,I401=6),26,IF(AND(G401=1,I401=7),27,IF(AND(G401=1,I401=8),28,IF(AND(G401=2,I401=6),29,IF(AND(G401=2,I401=7),30,IF(AND(G401=2,I401=8),31,IF(AND(G401=3,I401=6),32,IF(AND(G401=3,I401=7),33,IF(AND(G401=3,I401=8),34,IF(AND(G401=4,I401=6),35,IF(AND(G401=4,I401=7),36,IF(AND(G401=4,I401=8),37,IF(AND(G401=5,I401=6),38,IF(AND(G401=5,I401=7),39,IF(AND(G401=5,I401=8),40,IF(AND(G401=6,I401=9),41,IF(AND(G401=6,I401=10),42,IF(AND(G401=6,I401=11),43,IF(AND(G401=7,I401=9),44,IF(AND(G401=7,I401=10),45,IF(AND(G401=7,I401=11),46,IF(AND(G401=8,I401=9),47,IF(AND(G401=8,I401=10),48,IF(AND(G401=8,I401=11),49,"Seleccione")))))))))))))))))))))))))))))))))))))))))))))))))</f>
        <v>49</v>
      </c>
      <c r="K401" s="173" t="str">
        <f>IF(J401=1,'Etapa 2 - Análisis'!$Y$4,IF(J401=2,'Etapa 2 - Análisis'!$Z$4,IF(J401=6,'Etapa 2 - Análisis'!$AD$4,IF(J401=7,'Etapa 2 - Análisis'!$AE$4,IF(J401=11,'Etapa 2 - Análisis'!$AI$4,IF(J401=3,'Etapa 2 - Análisis'!$AA$4,IF(J401=8,'Etapa 2 - Análisis'!$AF$4,IF(J401=12,'Etapa 2 - Análisis'!$AJ$4,IF(J401=16,'Etapa 2 - Análisis'!$AN$4,IF(J401=4,'Etapa 2 - Análisis'!$AB$4,IF(J401=5,'Etapa 2 - Análisis'!$AC$4,IF(J401=9,'Etapa 2 - Análisis'!$AG$4,IF(J401=13,'Etapa 2 - Análisis'!$AK$4,IF(J401=17,'Etapa 2 - Análisis'!$AO$4,IF(J401=18,'Etapa 2 - Análisis'!$AP$4,IF(J401=21,'Etapa 2 - Análisis'!$AS$4,IF(J401=22,'Etapa 2 - Análisis'!$AT$4,IF(J401=10,'Etapa 2 - Análisis'!$AH$4,IF(J401=14,'Etapa 2 - Análisis'!$AL$4,IF(J401=15,'Etapa 2 - Análisis'!$AM$4,IF(J401=19,'Etapa 2 - Análisis'!$AQ$4,IF(J401=20,'Etapa 2 - Análisis'!$AR$4,IF(J401=23,'Etapa 2 - Análisis'!$AU$4,IF(J401=24,'Etapa 2 - Análisis'!$AV$4,IF(J401=25,'Etapa 2 - Análisis'!$AW$4,IF(J401=26,'Etapa 2 - Análisis'!$Y$13,IF(J401=27,'Etapa 2 - Análisis'!$Z$13,IF(J401=28,'Etapa 2 - Análisis'!$AA$13,IF(J401=29,'Etapa 2 - Análisis'!$AB$13,IF(J401=30,'Etapa 2 - Análisis'!$AC$13,IF(J401=31,'Etapa 2 - Análisis'!$AD$13,IF(J401=32,'Etapa 2 - Análisis'!$AE$13,IF(J401=33,'Etapa 2 - Análisis'!$AF$13,IF(J401=34,'Etapa 2 - Análisis'!$AG$13,IF(J401=35,'Etapa 2 - Análisis'!$AH$13,IF(J401=36,'Etapa 2 - Análisis'!$AI$13,IF(J401=37,'Etapa 2 - Análisis'!$AJ$13,IF(J401=38,'Etapa 2 - Análisis'!$AK$13,IF(J401=39,'Etapa 2 - Análisis'!$AL$13,IF(J401=40,'Etapa 2 - Análisis'!$AM$13,IF(J401=41,'Etapa 2 - Análisis'!$Y$8,IF(J401=42,'Etapa 2 - Análisis'!$Z$8,IF(J401=43,'Etapa 2 - Análisis'!$AA$8,IF(J401=44,'Etapa 2 - Análisis'!$AB$8,IF(J401=45,'Etapa 2 - Análisis'!$AC$8,IF(J401=46,'Etapa 2 - Análisis'!$AD$8,IF(J401=47,'Etapa 2 - Análisis'!$AE$8,IF(J401=48,'Etapa 2 - Análisis'!$AF$8,IF(J401=49,'Etapa 2 - Análisis'!$AG$8,"Sin Zona")))))))))))))))))))))))))))))))))))))))))))))))))</f>
        <v>ZONA DE OPORTUNIDAD MUY BENEFICIOSA</v>
      </c>
      <c r="L401" s="167" t="s">
        <v>369</v>
      </c>
      <c r="M401" s="65" t="s">
        <v>1029</v>
      </c>
      <c r="N401" s="66" t="s">
        <v>376</v>
      </c>
      <c r="O401" s="66" t="s">
        <v>376</v>
      </c>
      <c r="P401" s="66" t="s">
        <v>376</v>
      </c>
      <c r="Q401" s="167" t="s">
        <v>218</v>
      </c>
      <c r="R401" s="35">
        <f>IF(Q401="1 - Rara vez",1,IF(Q401="2 - Improbable",2,IF(Q401="3 - Posible",3,IF(Q401="4 - Probable",4,IF(Q401="5 - Casi seguro",5,IF(Q401="1 - Baja",6,IF(Q401="2 - Media",7,IF(Q401="3 - Alta",8,IF(Q401="NO APLICA","",IF(Q401="Seleccione",0))))))))))</f>
        <v>0</v>
      </c>
      <c r="S401" s="167" t="s">
        <v>218</v>
      </c>
      <c r="T401" s="35">
        <f>IF(S401="1 -Insignificante",1,IF(S401="2 -Menor",2,IF(S401="3 -Moderado",3,IF(S401="4 -Mayor",4,IF(S401="10 -Mayor",7,IF(S401="5 -Catastrófico",5,IF(S401="5 -Moderado",6,IF(S401="20 -Catastrófico",8,IF(S401="1 - Mínimo/Leve",9,IF(S401="2 - Importante",10,IF(S401="3 - Fuerte",11,IF(S401="NO APLICA","",IF(S401="Seleccione",0)))))))))))))</f>
        <v>0</v>
      </c>
      <c r="U401" s="35" t="str">
        <f>IF(AND(R401=1,T401=1),1,IF(AND(R401=1,T401=2),2,IF(AND(R401=1,T401=3),3,IF(AND(R401=1,T401=4),4,IF(AND(R401=1,T401=5),5,IF(AND(R401=2,T401=1),6,IF(AND(R401=2,T401=2),7,IF(AND(R401=2,T401=3),8,IF(AND(R401=2,T401=4),9,IF(AND(R401=2,T401=5),10,IF(AND(R401=3,T401=1),11,IF(AND(R401=3,T401=2),12,IF(AND(R401=3,T401=3),13,IF(AND(R401=3,T401=4),14,IF(AND(R401=3,T401=5),15,IF(AND(R401=4,T401=1),16,IF(AND(R401=4,T401=2),17,IF(AND(R401=4,T401=3),18,IF(AND(R401=4,T401=4),19,IF(AND(R401=4,T401=5),20,IF(AND(R401=5,T401=1),21,IF(AND(R401=5,T401=2),22,IF(AND(R401=5,T401=3),23,IF(AND(R401=5,T401=4),24,IF(AND(R401=5,T401=5),25,IF(AND(R401=1,T401=6),26,IF(AND(R401=1,T401=7),27,IF(AND(R401=1,T401=8),28,IF(AND(R401=2,T401=6),29,IF(AND(R401=2,T401=7),30,IF(AND(R401=2,T401=8),31,IF(AND(R401=3,T401=6),32,IF(AND(R401=3,T401=7),33,IF(AND(R401=3,T401=8),34,IF(AND(R401=4,T401=6),35,IF(AND(R401=4,T401=7),36,IF(AND(R401=4,T401=8),37,IF(AND(R401=5,T401=6),38,IF(AND(R401=5,T401=7),39,IF(AND(R401=5,T401=8),40,IF(AND(R401=6,T401=9),41,IF(AND(R401=6,T401=10),42,IF(AND(R401=6,T401=11),43,IF(AND(R401=7,T401=9),44,IF(AND(R401=7,T401=10),45,IF(AND(R401=7,T401=11),46,IF(AND(R401=8,T401=9),47,IF(AND(R401=8,T401=10),48,IF(AND(R401=8,T401=11),49,IF(AND(R401="",T401=""),"","Seleccione"))))))))))))))))))))))))))))))))))))))))))))))))))</f>
        <v>Seleccione</v>
      </c>
      <c r="V401" s="173" t="str">
        <f>IF(U401=1,'Etapa 2 - Análisis'!$Y$4,IF(U401=2,'Etapa 2 - Análisis'!$Z$4,IF(U401=6,'Etapa 2 - Análisis'!$AD$4,IF(U401=7,'Etapa 2 - Análisis'!$AE$4,IF(U401=11,'Etapa 2 - Análisis'!$AI$4,IF(U401=3,'Etapa 2 - Análisis'!$AA$4,IF(U401=8,'Etapa 2 - Análisis'!$AF$4,IF(U401=12,'Etapa 2 - Análisis'!$AJ$4,IF(U401=16,'Etapa 2 - Análisis'!$AN$4,IF(U401=4,'Etapa 2 - Análisis'!$AB$4,IF(U401=5,'Etapa 2 - Análisis'!$AC$4,IF(U401=9,'Etapa 2 - Análisis'!$AF$4,IF(U401=13,'Etapa 2 - Análisis'!$AK$4,IF(U401=17,'Etapa 2 - Análisis'!$AO$4,IF(U401=18,'Etapa 2 - Análisis'!$AP$4,IF(U401=21,'Etapa 2 - Análisis'!$AS$4,IF(U401=22,'Etapa 2 - Análisis'!$AT$4,IF(U401=10,'Etapa 2 - Análisis'!$AH$4,IF(U401=14,'Etapa 2 - Análisis'!$AL$4,IF(U401=15,'Etapa 2 - Análisis'!$AM$4,IF(U401=19,'Etapa 2 - Análisis'!$AQ$4,IF(U401=20,'Etapa 2 - Análisis'!$AR$4,IF(U401=23,'Etapa 2 - Análisis'!$AU$4,IF(U401=24,'Etapa 2 - Análisis'!$AV$4,IF(U401=25,'Etapa 2 - Análisis'!$AW$4,IF(U401=26,'Etapa 2 - Análisis'!$Y$13,IF(U401=27,'Etapa 2 - Análisis'!$Z$13,IF(U401=28,'Etapa 2 - Análisis'!$AA$13,IF(U401=29,'Etapa 2 - Análisis'!$AB$13,IF(U401=30,'Etapa 2 - Análisis'!$AC$13,IF(U401=31,'Etapa 2 - Análisis'!$AD$13,IF(U401=32,'Etapa 2 - Análisis'!$AE$13,IF(U401=33,'Etapa 2 - Análisis'!$AF$13,IF(U401=34,'Etapa 2 - Análisis'!$AG$13,IF(U401=35,'Etapa 2 - Análisis'!$AH$13,IF(U401=36,'Etapa 2 - Análisis'!$AI$13,IF(U401=37,'Etapa 2 - Análisis'!$AJ$13,IF(U401=38,'Etapa 2 - Análisis'!$AK$13,IF(U401=39,'Etapa 2 - Análisis'!$AL$13,IF(U401=40,'Etapa 2 - Análisis'!$AM$13,IF(U401=41,'Etapa 2 - Análisis'!$Y$8,IF(U401=42,'Etapa 2 - Análisis'!$Z$8,IF(U401=43,'Etapa 2 - Análisis'!$AA$8,IF(U401=44,'Etapa 2 - Análisis'!$AB$8,IF(U401=45,'Etapa 2 - Análisis'!$AC$8,IF(U401=46,'Etapa 2 - Análisis'!$AD$8,IF(U401=47,'Etapa 2 - Análisis'!$AE$8,IF(U401=48,'Etapa 2 - Análisis'!$AF$8,IF(U401=49,'Etapa 2 - Análisis'!$AG$8,IF(U401="","NO APLICA","Sin Zona"))))))))))))))))))))))))))))))))))))))))))))))))))</f>
        <v>Sin Zona</v>
      </c>
      <c r="W401" s="170" t="s">
        <v>825</v>
      </c>
      <c r="X401" s="196">
        <v>44935</v>
      </c>
      <c r="Y401" s="196">
        <v>45290</v>
      </c>
      <c r="Z401" s="170" t="s">
        <v>1033</v>
      </c>
      <c r="AA401" s="170" t="s">
        <v>1034</v>
      </c>
    </row>
    <row r="402" spans="1:27" ht="45.75" customHeight="1" x14ac:dyDescent="0.25">
      <c r="A402" s="166"/>
      <c r="B402" s="171"/>
      <c r="C402" s="168"/>
      <c r="D402" s="125" t="s">
        <v>1031</v>
      </c>
      <c r="E402" s="171"/>
      <c r="F402" s="168"/>
      <c r="G402" s="35"/>
      <c r="H402" s="168"/>
      <c r="I402" s="35"/>
      <c r="J402" s="35"/>
      <c r="K402" s="173"/>
      <c r="L402" s="168"/>
      <c r="M402" s="65"/>
      <c r="N402" s="66" t="s">
        <v>376</v>
      </c>
      <c r="O402" s="66" t="s">
        <v>376</v>
      </c>
      <c r="P402" s="66" t="s">
        <v>376</v>
      </c>
      <c r="Q402" s="168"/>
      <c r="R402" s="35"/>
      <c r="S402" s="168"/>
      <c r="T402" s="35"/>
      <c r="U402" s="35"/>
      <c r="V402" s="173"/>
      <c r="W402" s="171"/>
      <c r="X402" s="194"/>
      <c r="Y402" s="194"/>
      <c r="Z402" s="194"/>
      <c r="AA402" s="188"/>
    </row>
    <row r="403" spans="1:27" x14ac:dyDescent="0.25">
      <c r="A403" s="166"/>
      <c r="B403" s="171"/>
      <c r="C403" s="168"/>
      <c r="D403" s="80"/>
      <c r="E403" s="171"/>
      <c r="F403" s="168"/>
      <c r="G403" s="35"/>
      <c r="H403" s="168"/>
      <c r="I403" s="35"/>
      <c r="J403" s="35"/>
      <c r="K403" s="173"/>
      <c r="L403" s="168"/>
      <c r="M403" s="65"/>
      <c r="N403" s="66" t="s">
        <v>376</v>
      </c>
      <c r="O403" s="66" t="s">
        <v>376</v>
      </c>
      <c r="P403" s="66" t="s">
        <v>376</v>
      </c>
      <c r="Q403" s="168"/>
      <c r="R403" s="35"/>
      <c r="S403" s="168"/>
      <c r="T403" s="35"/>
      <c r="U403" s="35"/>
      <c r="V403" s="173"/>
      <c r="W403" s="171"/>
      <c r="X403" s="194"/>
      <c r="Y403" s="194"/>
      <c r="Z403" s="194"/>
      <c r="AA403" s="188"/>
    </row>
    <row r="404" spans="1:27" x14ac:dyDescent="0.25">
      <c r="A404" s="166"/>
      <c r="B404" s="171"/>
      <c r="C404" s="168"/>
      <c r="D404" s="80"/>
      <c r="E404" s="171"/>
      <c r="F404" s="168"/>
      <c r="G404" s="35"/>
      <c r="H404" s="168"/>
      <c r="I404" s="35"/>
      <c r="J404" s="35"/>
      <c r="K404" s="173"/>
      <c r="L404" s="168"/>
      <c r="M404" s="65"/>
      <c r="N404" s="66" t="s">
        <v>376</v>
      </c>
      <c r="O404" s="66" t="s">
        <v>376</v>
      </c>
      <c r="P404" s="66" t="s">
        <v>376</v>
      </c>
      <c r="Q404" s="168"/>
      <c r="R404" s="35"/>
      <c r="S404" s="168"/>
      <c r="T404" s="35"/>
      <c r="U404" s="35"/>
      <c r="V404" s="173"/>
      <c r="W404" s="171"/>
      <c r="X404" s="194"/>
      <c r="Y404" s="194"/>
      <c r="Z404" s="194"/>
      <c r="AA404" s="188"/>
    </row>
    <row r="405" spans="1:27" x14ac:dyDescent="0.25">
      <c r="A405" s="166"/>
      <c r="B405" s="181"/>
      <c r="C405" s="169"/>
      <c r="D405" s="80"/>
      <c r="E405" s="181"/>
      <c r="F405" s="169"/>
      <c r="G405" s="35"/>
      <c r="H405" s="169"/>
      <c r="I405" s="35"/>
      <c r="J405" s="35"/>
      <c r="K405" s="173"/>
      <c r="L405" s="169"/>
      <c r="M405" s="65"/>
      <c r="N405" s="66" t="s">
        <v>376</v>
      </c>
      <c r="O405" s="66" t="s">
        <v>376</v>
      </c>
      <c r="P405" s="66" t="s">
        <v>376</v>
      </c>
      <c r="Q405" s="169"/>
      <c r="R405" s="35"/>
      <c r="S405" s="169"/>
      <c r="T405" s="35"/>
      <c r="U405" s="35"/>
      <c r="V405" s="173"/>
      <c r="W405" s="181"/>
      <c r="X405" s="195"/>
      <c r="Y405" s="195"/>
      <c r="Z405" s="195"/>
      <c r="AA405" s="189"/>
    </row>
    <row r="406" spans="1:27" ht="54.75" customHeight="1" x14ac:dyDescent="0.25">
      <c r="A406" s="166">
        <v>78</v>
      </c>
      <c r="B406" s="170" t="s">
        <v>1079</v>
      </c>
      <c r="C406" s="167" t="s">
        <v>288</v>
      </c>
      <c r="D406" s="125" t="s">
        <v>1035</v>
      </c>
      <c r="E406" s="170" t="s">
        <v>1037</v>
      </c>
      <c r="F406" s="167" t="s">
        <v>361</v>
      </c>
      <c r="G406" s="35">
        <f>IF(F406="1 - Rara vez",1,IF(F406="2 - Improbable",2,IF(F406="3 - Posible",3,IF(F406="4 - Probable",4,IF(F406="5 - Casi seguro",5,IF(F406="1 - Baja",6,IF(F406="2 - Media",7,IF(F406="3 - Alta",8,IF(F406="Seleccione",0)))))))))</f>
        <v>8</v>
      </c>
      <c r="H406" s="167" t="s">
        <v>364</v>
      </c>
      <c r="I406" s="35">
        <f>IF(H406="1 -Insignificante",1,IF(H406="2 -Menor",2,IF(H406="3 -Moderado",3,IF(H406="5 -Moderado",6,IF(H406="4 -Mayor",4,IF(H406="10 -Mayor",7,IF(H406="5 -Catastrófico",5,IF(H406="20 -Catastrófico",8,IF(H406="1 - Mínimo/Leve",9,IF(H406="2 - Importante",10,IF(H406="3 - Fuerte",11,IF(H406="Seleccione",0))))))))))))</f>
        <v>11</v>
      </c>
      <c r="J406" s="35">
        <f>IF(AND(G406=1,I406=1),1,IF(AND(G406=1,I406=2),2,IF(AND(G406=1,I406=3),3,IF(AND(G406=1,I406=4),4,IF(AND(G406=1,I406=5),5,IF(AND(G406=2,I406=1),6,IF(AND(G406=2,I406=2),7,IF(AND(G406=2,I406=3),8,IF(AND(G406=2,I406=4),9,IF(AND(G406=2,I406=5),10,IF(AND(G406=3,I406=1),11,IF(AND(G406=3,I406=2),12,IF(AND(G406=3,I406=3),13,IF(AND(G406=3,I406=4),14,IF(AND(G406=3,I406=5),15,IF(AND(G406=4,I406=1),16,IF(AND(G406=4,I406=2),17,IF(AND(G406=4,I406=3),18,IF(AND(G406=4,I406=4),19,IF(AND(G406=4,I406=5),20,IF(AND(G406=5,I406=1),21,IF(AND(G406=5,I406=2),22,IF(AND(G406=5,I406=3),23,IF(AND(G406=5,I406=4),24,IF(AND(G406=5,I406=5),25,IF(AND(G406=1,I406=6),26,IF(AND(G406=1,I406=7),27,IF(AND(G406=1,I406=8),28,IF(AND(G406=2,I406=6),29,IF(AND(G406=2,I406=7),30,IF(AND(G406=2,I406=8),31,IF(AND(G406=3,I406=6),32,IF(AND(G406=3,I406=7),33,IF(AND(G406=3,I406=8),34,IF(AND(G406=4,I406=6),35,IF(AND(G406=4,I406=7),36,IF(AND(G406=4,I406=8),37,IF(AND(G406=5,I406=6),38,IF(AND(G406=5,I406=7),39,IF(AND(G406=5,I406=8),40,IF(AND(G406=6,I406=9),41,IF(AND(G406=6,I406=10),42,IF(AND(G406=6,I406=11),43,IF(AND(G406=7,I406=9),44,IF(AND(G406=7,I406=10),45,IF(AND(G406=7,I406=11),46,IF(AND(G406=8,I406=9),47,IF(AND(G406=8,I406=10),48,IF(AND(G406=8,I406=11),49,"Seleccione")))))))))))))))))))))))))))))))))))))))))))))))))</f>
        <v>49</v>
      </c>
      <c r="K406" s="173" t="str">
        <f>IF(J406=1,'Etapa 2 - Análisis'!$Y$4,IF(J406=2,'Etapa 2 - Análisis'!$Z$4,IF(J406=6,'Etapa 2 - Análisis'!$AD$4,IF(J406=7,'Etapa 2 - Análisis'!$AE$4,IF(J406=11,'Etapa 2 - Análisis'!$AI$4,IF(J406=3,'Etapa 2 - Análisis'!$AA$4,IF(J406=8,'Etapa 2 - Análisis'!$AF$4,IF(J406=12,'Etapa 2 - Análisis'!$AJ$4,IF(J406=16,'Etapa 2 - Análisis'!$AN$4,IF(J406=4,'Etapa 2 - Análisis'!$AB$4,IF(J406=5,'Etapa 2 - Análisis'!$AC$4,IF(J406=9,'Etapa 2 - Análisis'!$AG$4,IF(J406=13,'Etapa 2 - Análisis'!$AK$4,IF(J406=17,'Etapa 2 - Análisis'!$AO$4,IF(J406=18,'Etapa 2 - Análisis'!$AP$4,IF(J406=21,'Etapa 2 - Análisis'!$AS$4,IF(J406=22,'Etapa 2 - Análisis'!$AT$4,IF(J406=10,'Etapa 2 - Análisis'!$AH$4,IF(J406=14,'Etapa 2 - Análisis'!$AL$4,IF(J406=15,'Etapa 2 - Análisis'!$AM$4,IF(J406=19,'Etapa 2 - Análisis'!$AQ$4,IF(J406=20,'Etapa 2 - Análisis'!$AR$4,IF(J406=23,'Etapa 2 - Análisis'!$AU$4,IF(J406=24,'Etapa 2 - Análisis'!$AV$4,IF(J406=25,'Etapa 2 - Análisis'!$AW$4,IF(J406=26,'Etapa 2 - Análisis'!$Y$13,IF(J406=27,'Etapa 2 - Análisis'!$Z$13,IF(J406=28,'Etapa 2 - Análisis'!$AA$13,IF(J406=29,'Etapa 2 - Análisis'!$AB$13,IF(J406=30,'Etapa 2 - Análisis'!$AC$13,IF(J406=31,'Etapa 2 - Análisis'!$AD$13,IF(J406=32,'Etapa 2 - Análisis'!$AE$13,IF(J406=33,'Etapa 2 - Análisis'!$AF$13,IF(J406=34,'Etapa 2 - Análisis'!$AG$13,IF(J406=35,'Etapa 2 - Análisis'!$AH$13,IF(J406=36,'Etapa 2 - Análisis'!$AI$13,IF(J406=37,'Etapa 2 - Análisis'!$AJ$13,IF(J406=38,'Etapa 2 - Análisis'!$AK$13,IF(J406=39,'Etapa 2 - Análisis'!$AL$13,IF(J406=40,'Etapa 2 - Análisis'!$AM$13,IF(J406=41,'Etapa 2 - Análisis'!$Y$8,IF(J406=42,'Etapa 2 - Análisis'!$Z$8,IF(J406=43,'Etapa 2 - Análisis'!$AA$8,IF(J406=44,'Etapa 2 - Análisis'!$AB$8,IF(J406=45,'Etapa 2 - Análisis'!$AC$8,IF(J406=46,'Etapa 2 - Análisis'!$AD$8,IF(J406=47,'Etapa 2 - Análisis'!$AE$8,IF(J406=48,'Etapa 2 - Análisis'!$AF$8,IF(J406=49,'Etapa 2 - Análisis'!$AG$8,"Sin Zona")))))))))))))))))))))))))))))))))))))))))))))))))</f>
        <v>ZONA DE OPORTUNIDAD MUY BENEFICIOSA</v>
      </c>
      <c r="L406" s="167" t="s">
        <v>369</v>
      </c>
      <c r="M406" s="65" t="s">
        <v>1090</v>
      </c>
      <c r="N406" s="66" t="s">
        <v>376</v>
      </c>
      <c r="O406" s="66" t="s">
        <v>376</v>
      </c>
      <c r="P406" s="66" t="s">
        <v>376</v>
      </c>
      <c r="Q406" s="167" t="s">
        <v>218</v>
      </c>
      <c r="R406" s="35">
        <f>IF(Q406="1 - Rara vez",1,IF(Q406="2 - Improbable",2,IF(Q406="3 - Posible",3,IF(Q406="4 - Probable",4,IF(Q406="5 - Casi seguro",5,IF(Q406="1 - Baja",6,IF(Q406="2 - Media",7,IF(Q406="3 - Alta",8,IF(Q406="NO APLICA","",IF(Q406="Seleccione",0))))))))))</f>
        <v>0</v>
      </c>
      <c r="S406" s="167" t="s">
        <v>218</v>
      </c>
      <c r="T406" s="35">
        <f>IF(S406="1 -Insignificante",1,IF(S406="2 -Menor",2,IF(S406="3 -Moderado",3,IF(S406="4 -Mayor",4,IF(S406="10 -Mayor",7,IF(S406="5 -Catastrófico",5,IF(S406="5 -Moderado",6,IF(S406="20 -Catastrófico",8,IF(S406="1 - Mínimo/Leve",9,IF(S406="2 - Importante",10,IF(S406="3 - Fuerte",11,IF(S406="NO APLICA","",IF(S406="Seleccione",0)))))))))))))</f>
        <v>0</v>
      </c>
      <c r="U406" s="35" t="str">
        <f>IF(AND(R406=1,T406=1),1,IF(AND(R406=1,T406=2),2,IF(AND(R406=1,T406=3),3,IF(AND(R406=1,T406=4),4,IF(AND(R406=1,T406=5),5,IF(AND(R406=2,T406=1),6,IF(AND(R406=2,T406=2),7,IF(AND(R406=2,T406=3),8,IF(AND(R406=2,T406=4),9,IF(AND(R406=2,T406=5),10,IF(AND(R406=3,T406=1),11,IF(AND(R406=3,T406=2),12,IF(AND(R406=3,T406=3),13,IF(AND(R406=3,T406=4),14,IF(AND(R406=3,T406=5),15,IF(AND(R406=4,T406=1),16,IF(AND(R406=4,T406=2),17,IF(AND(R406=4,T406=3),18,IF(AND(R406=4,T406=4),19,IF(AND(R406=4,T406=5),20,IF(AND(R406=5,T406=1),21,IF(AND(R406=5,T406=2),22,IF(AND(R406=5,T406=3),23,IF(AND(R406=5,T406=4),24,IF(AND(R406=5,T406=5),25,IF(AND(R406=1,T406=6),26,IF(AND(R406=1,T406=7),27,IF(AND(R406=1,T406=8),28,IF(AND(R406=2,T406=6),29,IF(AND(R406=2,T406=7),30,IF(AND(R406=2,T406=8),31,IF(AND(R406=3,T406=6),32,IF(AND(R406=3,T406=7),33,IF(AND(R406=3,T406=8),34,IF(AND(R406=4,T406=6),35,IF(AND(R406=4,T406=7),36,IF(AND(R406=4,T406=8),37,IF(AND(R406=5,T406=6),38,IF(AND(R406=5,T406=7),39,IF(AND(R406=5,T406=8),40,IF(AND(R406=6,T406=9),41,IF(AND(R406=6,T406=10),42,IF(AND(R406=6,T406=11),43,IF(AND(R406=7,T406=9),44,IF(AND(R406=7,T406=10),45,IF(AND(R406=7,T406=11),46,IF(AND(R406=8,T406=9),47,IF(AND(R406=8,T406=10),48,IF(AND(R406=8,T406=11),49,IF(AND(R406="",T406=""),"","Seleccione"))))))))))))))))))))))))))))))))))))))))))))))))))</f>
        <v>Seleccione</v>
      </c>
      <c r="V406" s="173" t="str">
        <f>IF(U406=1,'Etapa 2 - Análisis'!$Y$4,IF(U406=2,'Etapa 2 - Análisis'!$Z$4,IF(U406=6,'Etapa 2 - Análisis'!$AD$4,IF(U406=7,'Etapa 2 - Análisis'!$AE$4,IF(U406=11,'Etapa 2 - Análisis'!$AI$4,IF(U406=3,'Etapa 2 - Análisis'!$AA$4,IF(U406=8,'Etapa 2 - Análisis'!$AF$4,IF(U406=12,'Etapa 2 - Análisis'!$AJ$4,IF(U406=16,'Etapa 2 - Análisis'!$AN$4,IF(U406=4,'Etapa 2 - Análisis'!$AB$4,IF(U406=5,'Etapa 2 - Análisis'!$AC$4,IF(U406=9,'Etapa 2 - Análisis'!$AF$4,IF(U406=13,'Etapa 2 - Análisis'!$AK$4,IF(U406=17,'Etapa 2 - Análisis'!$AO$4,IF(U406=18,'Etapa 2 - Análisis'!$AP$4,IF(U406=21,'Etapa 2 - Análisis'!$AS$4,IF(U406=22,'Etapa 2 - Análisis'!$AT$4,IF(U406=10,'Etapa 2 - Análisis'!$AH$4,IF(U406=14,'Etapa 2 - Análisis'!$AL$4,IF(U406=15,'Etapa 2 - Análisis'!$AM$4,IF(U406=19,'Etapa 2 - Análisis'!$AQ$4,IF(U406=20,'Etapa 2 - Análisis'!$AR$4,IF(U406=23,'Etapa 2 - Análisis'!$AU$4,IF(U406=24,'Etapa 2 - Análisis'!$AV$4,IF(U406=25,'Etapa 2 - Análisis'!$AW$4,IF(U406=26,'Etapa 2 - Análisis'!$Y$13,IF(U406=27,'Etapa 2 - Análisis'!$Z$13,IF(U406=28,'Etapa 2 - Análisis'!$AA$13,IF(U406=29,'Etapa 2 - Análisis'!$AB$13,IF(U406=30,'Etapa 2 - Análisis'!$AC$13,IF(U406=31,'Etapa 2 - Análisis'!$AD$13,IF(U406=32,'Etapa 2 - Análisis'!$AE$13,IF(U406=33,'Etapa 2 - Análisis'!$AF$13,IF(U406=34,'Etapa 2 - Análisis'!$AG$13,IF(U406=35,'Etapa 2 - Análisis'!$AH$13,IF(U406=36,'Etapa 2 - Análisis'!$AI$13,IF(U406=37,'Etapa 2 - Análisis'!$AJ$13,IF(U406=38,'Etapa 2 - Análisis'!$AK$13,IF(U406=39,'Etapa 2 - Análisis'!$AL$13,IF(U406=40,'Etapa 2 - Análisis'!$AM$13,IF(U406=41,'Etapa 2 - Análisis'!$Y$8,IF(U406=42,'Etapa 2 - Análisis'!$Z$8,IF(U406=43,'Etapa 2 - Análisis'!$AA$8,IF(U406=44,'Etapa 2 - Análisis'!$AB$8,IF(U406=45,'Etapa 2 - Análisis'!$AC$8,IF(U406=46,'Etapa 2 - Análisis'!$AD$8,IF(U406=47,'Etapa 2 - Análisis'!$AE$8,IF(U406=48,'Etapa 2 - Análisis'!$AF$8,IF(U406=49,'Etapa 2 - Análisis'!$AG$8,IF(U406="","NO APLICA","Sin Zona"))))))))))))))))))))))))))))))))))))))))))))))))))</f>
        <v>Sin Zona</v>
      </c>
      <c r="W406" s="125" t="s">
        <v>825</v>
      </c>
      <c r="X406" s="191" t="s">
        <v>1091</v>
      </c>
      <c r="Y406" s="192"/>
      <c r="Z406" s="126" t="s">
        <v>1092</v>
      </c>
      <c r="AA406" s="170" t="s">
        <v>1038</v>
      </c>
    </row>
    <row r="407" spans="1:27" ht="27" customHeight="1" x14ac:dyDescent="0.25">
      <c r="A407" s="166"/>
      <c r="B407" s="171"/>
      <c r="C407" s="168"/>
      <c r="D407" s="125" t="s">
        <v>1036</v>
      </c>
      <c r="E407" s="171"/>
      <c r="F407" s="168"/>
      <c r="G407" s="35"/>
      <c r="H407" s="168"/>
      <c r="I407" s="35"/>
      <c r="J407" s="35"/>
      <c r="K407" s="173"/>
      <c r="L407" s="168"/>
      <c r="M407" s="65"/>
      <c r="N407" s="66" t="s">
        <v>376</v>
      </c>
      <c r="O407" s="66" t="s">
        <v>376</v>
      </c>
      <c r="P407" s="66" t="s">
        <v>376</v>
      </c>
      <c r="Q407" s="168"/>
      <c r="R407" s="35"/>
      <c r="S407" s="168"/>
      <c r="T407" s="35"/>
      <c r="U407" s="35"/>
      <c r="V407" s="173"/>
      <c r="W407" s="125"/>
      <c r="X407" s="149"/>
      <c r="Y407" s="149"/>
      <c r="Z407" s="126"/>
      <c r="AA407" s="188"/>
    </row>
    <row r="408" spans="1:27" x14ac:dyDescent="0.25">
      <c r="A408" s="166"/>
      <c r="B408" s="171"/>
      <c r="C408" s="168"/>
      <c r="D408" s="80"/>
      <c r="E408" s="171"/>
      <c r="F408" s="168"/>
      <c r="G408" s="35"/>
      <c r="H408" s="168"/>
      <c r="I408" s="35"/>
      <c r="J408" s="35"/>
      <c r="K408" s="173"/>
      <c r="L408" s="168"/>
      <c r="M408" s="65"/>
      <c r="N408" s="66" t="s">
        <v>376</v>
      </c>
      <c r="O408" s="66" t="s">
        <v>376</v>
      </c>
      <c r="P408" s="66" t="s">
        <v>376</v>
      </c>
      <c r="Q408" s="168"/>
      <c r="R408" s="35"/>
      <c r="S408" s="168"/>
      <c r="T408" s="35"/>
      <c r="U408" s="35"/>
      <c r="V408" s="173"/>
      <c r="W408" s="125"/>
      <c r="X408" s="149"/>
      <c r="Y408" s="149"/>
      <c r="Z408" s="126"/>
      <c r="AA408" s="188"/>
    </row>
    <row r="409" spans="1:27" x14ac:dyDescent="0.25">
      <c r="A409" s="166"/>
      <c r="B409" s="171"/>
      <c r="C409" s="168"/>
      <c r="D409" s="80"/>
      <c r="E409" s="171"/>
      <c r="F409" s="168"/>
      <c r="G409" s="35"/>
      <c r="H409" s="168"/>
      <c r="I409" s="35"/>
      <c r="J409" s="35"/>
      <c r="K409" s="173"/>
      <c r="L409" s="168"/>
      <c r="M409" s="65"/>
      <c r="N409" s="66" t="s">
        <v>376</v>
      </c>
      <c r="O409" s="66" t="s">
        <v>376</v>
      </c>
      <c r="P409" s="66" t="s">
        <v>376</v>
      </c>
      <c r="Q409" s="168"/>
      <c r="R409" s="35"/>
      <c r="S409" s="168"/>
      <c r="T409" s="35"/>
      <c r="U409" s="35"/>
      <c r="V409" s="173"/>
      <c r="W409" s="125"/>
      <c r="X409" s="149"/>
      <c r="Y409" s="149"/>
      <c r="Z409" s="126"/>
      <c r="AA409" s="188"/>
    </row>
    <row r="410" spans="1:27" x14ac:dyDescent="0.25">
      <c r="A410" s="166"/>
      <c r="B410" s="181"/>
      <c r="C410" s="169"/>
      <c r="D410" s="80"/>
      <c r="E410" s="181"/>
      <c r="F410" s="169"/>
      <c r="G410" s="35"/>
      <c r="H410" s="169"/>
      <c r="I410" s="35"/>
      <c r="J410" s="35"/>
      <c r="K410" s="173"/>
      <c r="L410" s="169"/>
      <c r="M410" s="65"/>
      <c r="N410" s="66" t="s">
        <v>376</v>
      </c>
      <c r="O410" s="66" t="s">
        <v>376</v>
      </c>
      <c r="P410" s="66" t="s">
        <v>376</v>
      </c>
      <c r="Q410" s="169"/>
      <c r="R410" s="35"/>
      <c r="S410" s="169"/>
      <c r="T410" s="35"/>
      <c r="U410" s="35"/>
      <c r="V410" s="173"/>
      <c r="W410" s="125"/>
      <c r="X410" s="149"/>
      <c r="Y410" s="149"/>
      <c r="Z410" s="126"/>
      <c r="AA410" s="189"/>
    </row>
    <row r="411" spans="1:27" ht="49.5" customHeight="1" x14ac:dyDescent="0.25">
      <c r="A411" s="166">
        <v>79</v>
      </c>
      <c r="B411" s="177" t="s">
        <v>1080</v>
      </c>
      <c r="C411" s="167" t="s">
        <v>288</v>
      </c>
      <c r="D411" s="65" t="s">
        <v>1039</v>
      </c>
      <c r="E411" s="180" t="s">
        <v>1040</v>
      </c>
      <c r="F411" s="167" t="s">
        <v>361</v>
      </c>
      <c r="G411" s="35">
        <f>IF(F411="1 - Rara vez",1,IF(F411="2 - Improbable",2,IF(F411="3 - Posible",3,IF(F411="4 - Probable",4,IF(F411="5 - Casi seguro",5,IF(F411="1 - Baja",6,IF(F411="2 - Media",7,IF(F411="3 - Alta",8,IF(F411="Seleccione",0)))))))))</f>
        <v>8</v>
      </c>
      <c r="H411" s="167" t="s">
        <v>363</v>
      </c>
      <c r="I411" s="35">
        <f>IF(H411="1 -Insignificante",1,IF(H411="2 -Menor",2,IF(H411="3 -Moderado",3,IF(H411="5 -Moderado",6,IF(H411="4 -Mayor",4,IF(H411="10 -Mayor",7,IF(H411="5 -Catastrófico",5,IF(H411="20 -Catastrófico",8,IF(H411="1 - Mínimo/Leve",9,IF(H411="2 - Importante",10,IF(H411="3 - Fuerte",11,IF(H411="Seleccione",0))))))))))))</f>
        <v>10</v>
      </c>
      <c r="J411" s="35">
        <f>IF(AND(G411=1,I411=1),1,IF(AND(G411=1,I411=2),2,IF(AND(G411=1,I411=3),3,IF(AND(G411=1,I411=4),4,IF(AND(G411=1,I411=5),5,IF(AND(G411=2,I411=1),6,IF(AND(G411=2,I411=2),7,IF(AND(G411=2,I411=3),8,IF(AND(G411=2,I411=4),9,IF(AND(G411=2,I411=5),10,IF(AND(G411=3,I411=1),11,IF(AND(G411=3,I411=2),12,IF(AND(G411=3,I411=3),13,IF(AND(G411=3,I411=4),14,IF(AND(G411=3,I411=5),15,IF(AND(G411=4,I411=1),16,IF(AND(G411=4,I411=2),17,IF(AND(G411=4,I411=3),18,IF(AND(G411=4,I411=4),19,IF(AND(G411=4,I411=5),20,IF(AND(G411=5,I411=1),21,IF(AND(G411=5,I411=2),22,IF(AND(G411=5,I411=3),23,IF(AND(G411=5,I411=4),24,IF(AND(G411=5,I411=5),25,IF(AND(G411=1,I411=6),26,IF(AND(G411=1,I411=7),27,IF(AND(G411=1,I411=8),28,IF(AND(G411=2,I411=6),29,IF(AND(G411=2,I411=7),30,IF(AND(G411=2,I411=8),31,IF(AND(G411=3,I411=6),32,IF(AND(G411=3,I411=7),33,IF(AND(G411=3,I411=8),34,IF(AND(G411=4,I411=6),35,IF(AND(G411=4,I411=7),36,IF(AND(G411=4,I411=8),37,IF(AND(G411=5,I411=6),38,IF(AND(G411=5,I411=7),39,IF(AND(G411=5,I411=8),40,IF(AND(G411=6,I411=9),41,IF(AND(G411=6,I411=10),42,IF(AND(G411=6,I411=11),43,IF(AND(G411=7,I411=9),44,IF(AND(G411=7,I411=10),45,IF(AND(G411=7,I411=11),46,IF(AND(G411=8,I411=9),47,IF(AND(G411=8,I411=10),48,IF(AND(G411=8,I411=11),49,"Seleccione")))))))))))))))))))))))))))))))))))))))))))))))))</f>
        <v>48</v>
      </c>
      <c r="K411" s="173" t="str">
        <f>IF(J411=1,'Etapa 2 - Análisis'!$Y$4,IF(J411=2,'Etapa 2 - Análisis'!$Z$4,IF(J411=6,'Etapa 2 - Análisis'!$AD$4,IF(J411=7,'Etapa 2 - Análisis'!$AE$4,IF(J411=11,'Etapa 2 - Análisis'!$AI$4,IF(J411=3,'Etapa 2 - Análisis'!$AA$4,IF(J411=8,'Etapa 2 - Análisis'!$AF$4,IF(J411=12,'Etapa 2 - Análisis'!$AJ$4,IF(J411=16,'Etapa 2 - Análisis'!$AN$4,IF(J411=4,'Etapa 2 - Análisis'!$AB$4,IF(J411=5,'Etapa 2 - Análisis'!$AC$4,IF(J411=9,'Etapa 2 - Análisis'!$AG$4,IF(J411=13,'Etapa 2 - Análisis'!$AK$4,IF(J411=17,'Etapa 2 - Análisis'!$AO$4,IF(J411=18,'Etapa 2 - Análisis'!$AP$4,IF(J411=21,'Etapa 2 - Análisis'!$AS$4,IF(J411=22,'Etapa 2 - Análisis'!$AT$4,IF(J411=10,'Etapa 2 - Análisis'!$AH$4,IF(J411=14,'Etapa 2 - Análisis'!$AL$4,IF(J411=15,'Etapa 2 - Análisis'!$AM$4,IF(J411=19,'Etapa 2 - Análisis'!$AQ$4,IF(J411=20,'Etapa 2 - Análisis'!$AR$4,IF(J411=23,'Etapa 2 - Análisis'!$AU$4,IF(J411=24,'Etapa 2 - Análisis'!$AV$4,IF(J411=25,'Etapa 2 - Análisis'!$AW$4,IF(J411=26,'Etapa 2 - Análisis'!$Y$13,IF(J411=27,'Etapa 2 - Análisis'!$Z$13,IF(J411=28,'Etapa 2 - Análisis'!$AA$13,IF(J411=29,'Etapa 2 - Análisis'!$AB$13,IF(J411=30,'Etapa 2 - Análisis'!$AC$13,IF(J411=31,'Etapa 2 - Análisis'!$AD$13,IF(J411=32,'Etapa 2 - Análisis'!$AE$13,IF(J411=33,'Etapa 2 - Análisis'!$AF$13,IF(J411=34,'Etapa 2 - Análisis'!$AG$13,IF(J411=35,'Etapa 2 - Análisis'!$AH$13,IF(J411=36,'Etapa 2 - Análisis'!$AI$13,IF(J411=37,'Etapa 2 - Análisis'!$AJ$13,IF(J411=38,'Etapa 2 - Análisis'!$AK$13,IF(J411=39,'Etapa 2 - Análisis'!$AL$13,IF(J411=40,'Etapa 2 - Análisis'!$AM$13,IF(J411=41,'Etapa 2 - Análisis'!$Y$8,IF(J411=42,'Etapa 2 - Análisis'!$Z$8,IF(J411=43,'Etapa 2 - Análisis'!$AA$8,IF(J411=44,'Etapa 2 - Análisis'!$AB$8,IF(J411=45,'Etapa 2 - Análisis'!$AC$8,IF(J411=46,'Etapa 2 - Análisis'!$AD$8,IF(J411=47,'Etapa 2 - Análisis'!$AE$8,IF(J411=48,'Etapa 2 - Análisis'!$AF$8,IF(J411=49,'Etapa 2 - Análisis'!$AG$8,"Sin Zona")))))))))))))))))))))))))))))))))))))))))))))))))</f>
        <v>ZONA DE OPORTUNIDAD BENEFICIOSA</v>
      </c>
      <c r="L411" s="167" t="s">
        <v>369</v>
      </c>
      <c r="M411" s="65" t="s">
        <v>1041</v>
      </c>
      <c r="N411" s="66" t="s">
        <v>376</v>
      </c>
      <c r="O411" s="66" t="s">
        <v>376</v>
      </c>
      <c r="P411" s="66" t="s">
        <v>376</v>
      </c>
      <c r="Q411" s="167" t="s">
        <v>218</v>
      </c>
      <c r="R411" s="35">
        <f>IF(Q411="1 - Rara vez",1,IF(Q411="2 - Improbable",2,IF(Q411="3 - Posible",3,IF(Q411="4 - Probable",4,IF(Q411="5 - Casi seguro",5,IF(Q411="1 - Baja",6,IF(Q411="2 - Media",7,IF(Q411="3 - Alta",8,IF(Q411="NO APLICA","",IF(Q411="Seleccione",0))))))))))</f>
        <v>0</v>
      </c>
      <c r="S411" s="167" t="s">
        <v>218</v>
      </c>
      <c r="T411" s="35">
        <f>IF(S411="1 -Insignificante",1,IF(S411="2 -Menor",2,IF(S411="3 -Moderado",3,IF(S411="4 -Mayor",4,IF(S411="10 -Mayor",7,IF(S411="5 -Catastrófico",5,IF(S411="5 -Moderado",6,IF(S411="20 -Catastrófico",8,IF(S411="1 - Mínimo/Leve",9,IF(S411="2 - Importante",10,IF(S411="3 - Fuerte",11,IF(S411="NO APLICA","",IF(S411="Seleccione",0)))))))))))))</f>
        <v>0</v>
      </c>
      <c r="U411" s="35" t="str">
        <f>IF(AND(R411=1,T411=1),1,IF(AND(R411=1,T411=2),2,IF(AND(R411=1,T411=3),3,IF(AND(R411=1,T411=4),4,IF(AND(R411=1,T411=5),5,IF(AND(R411=2,T411=1),6,IF(AND(R411=2,T411=2),7,IF(AND(R411=2,T411=3),8,IF(AND(R411=2,T411=4),9,IF(AND(R411=2,T411=5),10,IF(AND(R411=3,T411=1),11,IF(AND(R411=3,T411=2),12,IF(AND(R411=3,T411=3),13,IF(AND(R411=3,T411=4),14,IF(AND(R411=3,T411=5),15,IF(AND(R411=4,T411=1),16,IF(AND(R411=4,T411=2),17,IF(AND(R411=4,T411=3),18,IF(AND(R411=4,T411=4),19,IF(AND(R411=4,T411=5),20,IF(AND(R411=5,T411=1),21,IF(AND(R411=5,T411=2),22,IF(AND(R411=5,T411=3),23,IF(AND(R411=5,T411=4),24,IF(AND(R411=5,T411=5),25,IF(AND(R411=1,T411=6),26,IF(AND(R411=1,T411=7),27,IF(AND(R411=1,T411=8),28,IF(AND(R411=2,T411=6),29,IF(AND(R411=2,T411=7),30,IF(AND(R411=2,T411=8),31,IF(AND(R411=3,T411=6),32,IF(AND(R411=3,T411=7),33,IF(AND(R411=3,T411=8),34,IF(AND(R411=4,T411=6),35,IF(AND(R411=4,T411=7),36,IF(AND(R411=4,T411=8),37,IF(AND(R411=5,T411=6),38,IF(AND(R411=5,T411=7),39,IF(AND(R411=5,T411=8),40,IF(AND(R411=6,T411=9),41,IF(AND(R411=6,T411=10),42,IF(AND(R411=6,T411=11),43,IF(AND(R411=7,T411=9),44,IF(AND(R411=7,T411=10),45,IF(AND(R411=7,T411=11),46,IF(AND(R411=8,T411=9),47,IF(AND(R411=8,T411=10),48,IF(AND(R411=8,T411=11),49,IF(AND(R411="",T411=""),"","Seleccione"))))))))))))))))))))))))))))))))))))))))))))))))))</f>
        <v>Seleccione</v>
      </c>
      <c r="V411" s="173" t="str">
        <f>IF(U411=1,'Etapa 2 - Análisis'!$Y$4,IF(U411=2,'Etapa 2 - Análisis'!$Z$4,IF(U411=6,'Etapa 2 - Análisis'!$AD$4,IF(U411=7,'Etapa 2 - Análisis'!$AE$4,IF(U411=11,'Etapa 2 - Análisis'!$AI$4,IF(U411=3,'Etapa 2 - Análisis'!$AA$4,IF(U411=8,'Etapa 2 - Análisis'!$AF$4,IF(U411=12,'Etapa 2 - Análisis'!$AJ$4,IF(U411=16,'Etapa 2 - Análisis'!$AN$4,IF(U411=4,'Etapa 2 - Análisis'!$AB$4,IF(U411=5,'Etapa 2 - Análisis'!$AC$4,IF(U411=9,'Etapa 2 - Análisis'!$AF$4,IF(U411=13,'Etapa 2 - Análisis'!$AK$4,IF(U411=17,'Etapa 2 - Análisis'!$AO$4,IF(U411=18,'Etapa 2 - Análisis'!$AP$4,IF(U411=21,'Etapa 2 - Análisis'!$AS$4,IF(U411=22,'Etapa 2 - Análisis'!$AT$4,IF(U411=10,'Etapa 2 - Análisis'!$AH$4,IF(U411=14,'Etapa 2 - Análisis'!$AL$4,IF(U411=15,'Etapa 2 - Análisis'!$AM$4,IF(U411=19,'Etapa 2 - Análisis'!$AQ$4,IF(U411=20,'Etapa 2 - Análisis'!$AR$4,IF(U411=23,'Etapa 2 - Análisis'!$AU$4,IF(U411=24,'Etapa 2 - Análisis'!$AV$4,IF(U411=25,'Etapa 2 - Análisis'!$AW$4,IF(U411=26,'Etapa 2 - Análisis'!$Y$13,IF(U411=27,'Etapa 2 - Análisis'!$Z$13,IF(U411=28,'Etapa 2 - Análisis'!$AA$13,IF(U411=29,'Etapa 2 - Análisis'!$AB$13,IF(U411=30,'Etapa 2 - Análisis'!$AC$13,IF(U411=31,'Etapa 2 - Análisis'!$AD$13,IF(U411=32,'Etapa 2 - Análisis'!$AE$13,IF(U411=33,'Etapa 2 - Análisis'!$AF$13,IF(U411=34,'Etapa 2 - Análisis'!$AG$13,IF(U411=35,'Etapa 2 - Análisis'!$AH$13,IF(U411=36,'Etapa 2 - Análisis'!$AI$13,IF(U411=37,'Etapa 2 - Análisis'!$AJ$13,IF(U411=38,'Etapa 2 - Análisis'!$AK$13,IF(U411=39,'Etapa 2 - Análisis'!$AL$13,IF(U411=40,'Etapa 2 - Análisis'!$AM$13,IF(U411=41,'Etapa 2 - Análisis'!$Y$8,IF(U411=42,'Etapa 2 - Análisis'!$Z$8,IF(U411=43,'Etapa 2 - Análisis'!$AA$8,IF(U411=44,'Etapa 2 - Análisis'!$AB$8,IF(U411=45,'Etapa 2 - Análisis'!$AC$8,IF(U411=46,'Etapa 2 - Análisis'!$AD$8,IF(U411=47,'Etapa 2 - Análisis'!$AE$8,IF(U411=48,'Etapa 2 - Análisis'!$AF$8,IF(U411=49,'Etapa 2 - Análisis'!$AG$8,IF(U411="","NO APLICA","Sin Zona"))))))))))))))))))))))))))))))))))))))))))))))))))</f>
        <v>Sin Zona</v>
      </c>
      <c r="W411" s="177" t="s">
        <v>1158</v>
      </c>
      <c r="X411" s="140">
        <v>44936</v>
      </c>
      <c r="Y411" s="140">
        <v>45290</v>
      </c>
      <c r="Z411" s="80" t="s">
        <v>1043</v>
      </c>
      <c r="AA411" s="190" t="s">
        <v>1161</v>
      </c>
    </row>
    <row r="412" spans="1:27" ht="44.25" customHeight="1" x14ac:dyDescent="0.25">
      <c r="A412" s="166"/>
      <c r="B412" s="178"/>
      <c r="C412" s="168"/>
      <c r="D412" s="80"/>
      <c r="E412" s="180"/>
      <c r="F412" s="168"/>
      <c r="G412" s="35"/>
      <c r="H412" s="168"/>
      <c r="I412" s="35"/>
      <c r="J412" s="35"/>
      <c r="K412" s="173"/>
      <c r="L412" s="168"/>
      <c r="M412" s="65" t="s">
        <v>1042</v>
      </c>
      <c r="N412" s="66" t="s">
        <v>376</v>
      </c>
      <c r="O412" s="66" t="s">
        <v>376</v>
      </c>
      <c r="P412" s="66" t="s">
        <v>376</v>
      </c>
      <c r="Q412" s="168"/>
      <c r="R412" s="35"/>
      <c r="S412" s="168"/>
      <c r="T412" s="35"/>
      <c r="U412" s="35"/>
      <c r="V412" s="173"/>
      <c r="W412" s="178"/>
      <c r="X412" s="80"/>
      <c r="Y412" s="80"/>
      <c r="Z412" s="80"/>
      <c r="AA412" s="190"/>
    </row>
    <row r="413" spans="1:27" x14ac:dyDescent="0.25">
      <c r="A413" s="166"/>
      <c r="B413" s="178"/>
      <c r="C413" s="168"/>
      <c r="D413" s="80"/>
      <c r="E413" s="180"/>
      <c r="F413" s="168"/>
      <c r="G413" s="35"/>
      <c r="H413" s="168"/>
      <c r="I413" s="35"/>
      <c r="J413" s="35"/>
      <c r="K413" s="173"/>
      <c r="L413" s="168"/>
      <c r="M413" s="65"/>
      <c r="N413" s="66" t="s">
        <v>376</v>
      </c>
      <c r="O413" s="66" t="s">
        <v>376</v>
      </c>
      <c r="P413" s="66" t="s">
        <v>376</v>
      </c>
      <c r="Q413" s="168"/>
      <c r="R413" s="35"/>
      <c r="S413" s="168"/>
      <c r="T413" s="35"/>
      <c r="U413" s="35"/>
      <c r="V413" s="173"/>
      <c r="W413" s="178"/>
      <c r="X413" s="80"/>
      <c r="Y413" s="80"/>
      <c r="Z413" s="80"/>
      <c r="AA413" s="190"/>
    </row>
    <row r="414" spans="1:27" x14ac:dyDescent="0.25">
      <c r="A414" s="166"/>
      <c r="B414" s="178"/>
      <c r="C414" s="168"/>
      <c r="D414" s="80"/>
      <c r="E414" s="180"/>
      <c r="F414" s="168"/>
      <c r="G414" s="35"/>
      <c r="H414" s="168"/>
      <c r="I414" s="35"/>
      <c r="J414" s="35"/>
      <c r="K414" s="173"/>
      <c r="L414" s="168"/>
      <c r="M414" s="65"/>
      <c r="N414" s="66" t="s">
        <v>376</v>
      </c>
      <c r="O414" s="66" t="s">
        <v>376</v>
      </c>
      <c r="P414" s="66" t="s">
        <v>376</v>
      </c>
      <c r="Q414" s="168"/>
      <c r="R414" s="35"/>
      <c r="S414" s="168"/>
      <c r="T414" s="35"/>
      <c r="U414" s="35"/>
      <c r="V414" s="173"/>
      <c r="W414" s="178"/>
      <c r="X414" s="80"/>
      <c r="Y414" s="80"/>
      <c r="Z414" s="80"/>
      <c r="AA414" s="190"/>
    </row>
    <row r="415" spans="1:27" x14ac:dyDescent="0.25">
      <c r="A415" s="166"/>
      <c r="B415" s="179"/>
      <c r="C415" s="169"/>
      <c r="D415" s="80"/>
      <c r="E415" s="180"/>
      <c r="F415" s="169"/>
      <c r="G415" s="35"/>
      <c r="H415" s="169"/>
      <c r="I415" s="35"/>
      <c r="J415" s="35"/>
      <c r="K415" s="173"/>
      <c r="L415" s="169"/>
      <c r="M415" s="65"/>
      <c r="N415" s="66" t="s">
        <v>376</v>
      </c>
      <c r="O415" s="66" t="s">
        <v>376</v>
      </c>
      <c r="P415" s="66" t="s">
        <v>376</v>
      </c>
      <c r="Q415" s="169"/>
      <c r="R415" s="35"/>
      <c r="S415" s="169"/>
      <c r="T415" s="35"/>
      <c r="U415" s="35"/>
      <c r="V415" s="173"/>
      <c r="W415" s="179"/>
      <c r="X415" s="80"/>
      <c r="Y415" s="80"/>
      <c r="Z415" s="80"/>
      <c r="AA415" s="190"/>
    </row>
    <row r="416" spans="1:27" ht="66" customHeight="1" x14ac:dyDescent="0.25">
      <c r="A416" s="166">
        <v>80</v>
      </c>
      <c r="B416" s="177" t="s">
        <v>1124</v>
      </c>
      <c r="C416" s="167" t="s">
        <v>288</v>
      </c>
      <c r="D416" s="65" t="s">
        <v>1098</v>
      </c>
      <c r="E416" s="180" t="s">
        <v>1099</v>
      </c>
      <c r="F416" s="167" t="s">
        <v>361</v>
      </c>
      <c r="G416" s="35">
        <f t="shared" ref="G416" si="43">IF(F416="1 - Rara vez",1,IF(F416="2 - Improbable",2,IF(F416="3 - Posible",3,IF(F416="4 - Probable",4,IF(F416="5 - Casi seguro",5,IF(F416="1 - Baja",6,IF(F416="2 - Media",7,IF(F416="3 - Alta",8,IF(F416="Seleccione",0)))))))))</f>
        <v>8</v>
      </c>
      <c r="H416" s="167" t="s">
        <v>364</v>
      </c>
      <c r="I416" s="35">
        <f t="shared" ref="I416" si="44">IF(H416="1 -Insignificante",1,IF(H416="2 -Menor",2,IF(H416="3 -Moderado",3,IF(H416="5 -Moderado",6,IF(H416="4 -Mayor",4,IF(H416="10 -Mayor",7,IF(H416="5 -Catastrófico",5,IF(H416="20 -Catastrófico",8,IF(H416="1 - Mínimo/Leve",9,IF(H416="2 - Importante",10,IF(H416="3 - Fuerte",11,IF(H416="Seleccione",0))))))))))))</f>
        <v>11</v>
      </c>
      <c r="J416" s="35">
        <f t="shared" ref="J416" si="45">IF(AND(G416=1,I416=1),1,IF(AND(G416=1,I416=2),2,IF(AND(G416=1,I416=3),3,IF(AND(G416=1,I416=4),4,IF(AND(G416=1,I416=5),5,IF(AND(G416=2,I416=1),6,IF(AND(G416=2,I416=2),7,IF(AND(G416=2,I416=3),8,IF(AND(G416=2,I416=4),9,IF(AND(G416=2,I416=5),10,IF(AND(G416=3,I416=1),11,IF(AND(G416=3,I416=2),12,IF(AND(G416=3,I416=3),13,IF(AND(G416=3,I416=4),14,IF(AND(G416=3,I416=5),15,IF(AND(G416=4,I416=1),16,IF(AND(G416=4,I416=2),17,IF(AND(G416=4,I416=3),18,IF(AND(G416=4,I416=4),19,IF(AND(G416=4,I416=5),20,IF(AND(G416=5,I416=1),21,IF(AND(G416=5,I416=2),22,IF(AND(G416=5,I416=3),23,IF(AND(G416=5,I416=4),24,IF(AND(G416=5,I416=5),25,IF(AND(G416=1,I416=6),26,IF(AND(G416=1,I416=7),27,IF(AND(G416=1,I416=8),28,IF(AND(G416=2,I416=6),29,IF(AND(G416=2,I416=7),30,IF(AND(G416=2,I416=8),31,IF(AND(G416=3,I416=6),32,IF(AND(G416=3,I416=7),33,IF(AND(G416=3,I416=8),34,IF(AND(G416=4,I416=6),35,IF(AND(G416=4,I416=7),36,IF(AND(G416=4,I416=8),37,IF(AND(G416=5,I416=6),38,IF(AND(G416=5,I416=7),39,IF(AND(G416=5,I416=8),40,IF(AND(G416=6,I416=9),41,IF(AND(G416=6,I416=10),42,IF(AND(G416=6,I416=11),43,IF(AND(G416=7,I416=9),44,IF(AND(G416=7,I416=10),45,IF(AND(G416=7,I416=11),46,IF(AND(G416=8,I416=9),47,IF(AND(G416=8,I416=10),48,IF(AND(G416=8,I416=11),49,"Seleccione")))))))))))))))))))))))))))))))))))))))))))))))))</f>
        <v>49</v>
      </c>
      <c r="K416" s="173" t="str">
        <f>IF(J416=1,'Etapa 2 - Análisis'!$Y$4,IF(J416=2,'Etapa 2 - Análisis'!$Z$4,IF(J416=6,'Etapa 2 - Análisis'!$AD$4,IF(J416=7,'Etapa 2 - Análisis'!$AE$4,IF(J416=11,'Etapa 2 - Análisis'!$AI$4,IF(J416=3,'Etapa 2 - Análisis'!$AA$4,IF(J416=8,'Etapa 2 - Análisis'!$AF$4,IF(J416=12,'Etapa 2 - Análisis'!$AJ$4,IF(J416=16,'Etapa 2 - Análisis'!$AN$4,IF(J416=4,'Etapa 2 - Análisis'!$AB$4,IF(J416=5,'Etapa 2 - Análisis'!$AC$4,IF(J416=9,'Etapa 2 - Análisis'!$AG$4,IF(J416=13,'Etapa 2 - Análisis'!$AK$4,IF(J416=17,'Etapa 2 - Análisis'!$AO$4,IF(J416=18,'Etapa 2 - Análisis'!$AP$4,IF(J416=21,'Etapa 2 - Análisis'!$AS$4,IF(J416=22,'Etapa 2 - Análisis'!$AT$4,IF(J416=10,'Etapa 2 - Análisis'!$AH$4,IF(J416=14,'Etapa 2 - Análisis'!$AL$4,IF(J416=15,'Etapa 2 - Análisis'!$AM$4,IF(J416=19,'Etapa 2 - Análisis'!$AQ$4,IF(J416=20,'Etapa 2 - Análisis'!$AR$4,IF(J416=23,'Etapa 2 - Análisis'!$AU$4,IF(J416=24,'Etapa 2 - Análisis'!$AV$4,IF(J416=25,'Etapa 2 - Análisis'!$AW$4,IF(J416=26,'Etapa 2 - Análisis'!$Y$13,IF(J416=27,'Etapa 2 - Análisis'!$Z$13,IF(J416=28,'Etapa 2 - Análisis'!$AA$13,IF(J416=29,'Etapa 2 - Análisis'!$AB$13,IF(J416=30,'Etapa 2 - Análisis'!$AC$13,IF(J416=31,'Etapa 2 - Análisis'!$AD$13,IF(J416=32,'Etapa 2 - Análisis'!$AE$13,IF(J416=33,'Etapa 2 - Análisis'!$AF$13,IF(J416=34,'Etapa 2 - Análisis'!$AG$13,IF(J416=35,'Etapa 2 - Análisis'!$AH$13,IF(J416=36,'Etapa 2 - Análisis'!$AI$13,IF(J416=37,'Etapa 2 - Análisis'!$AJ$13,IF(J416=38,'Etapa 2 - Análisis'!$AK$13,IF(J416=39,'Etapa 2 - Análisis'!$AL$13,IF(J416=40,'Etapa 2 - Análisis'!$AM$13,IF(J416=41,'Etapa 2 - Análisis'!$Y$8,IF(J416=42,'Etapa 2 - Análisis'!$Z$8,IF(J416=43,'Etapa 2 - Análisis'!$AA$8,IF(J416=44,'Etapa 2 - Análisis'!$AB$8,IF(J416=45,'Etapa 2 - Análisis'!$AC$8,IF(J416=46,'Etapa 2 - Análisis'!$AD$8,IF(J416=47,'Etapa 2 - Análisis'!$AE$8,IF(J416=48,'Etapa 2 - Análisis'!$AF$8,IF(J416=49,'Etapa 2 - Análisis'!$AG$8,"Sin Zona")))))))))))))))))))))))))))))))))))))))))))))))))</f>
        <v>ZONA DE OPORTUNIDAD MUY BENEFICIOSA</v>
      </c>
      <c r="L416" s="167" t="s">
        <v>369</v>
      </c>
      <c r="M416" s="65" t="s">
        <v>1100</v>
      </c>
      <c r="N416" s="66" t="s">
        <v>376</v>
      </c>
      <c r="O416" s="66" t="s">
        <v>376</v>
      </c>
      <c r="P416" s="66" t="s">
        <v>376</v>
      </c>
      <c r="Q416" s="167" t="s">
        <v>218</v>
      </c>
      <c r="R416" s="35">
        <f t="shared" ref="R416" si="46">IF(Q416="1 - Rara vez",1,IF(Q416="2 - Improbable",2,IF(Q416="3 - Posible",3,IF(Q416="4 - Probable",4,IF(Q416="5 - Casi seguro",5,IF(Q416="1 - Baja",6,IF(Q416="2 - Media",7,IF(Q416="3 - Alta",8,IF(Q416="NO APLICA","",IF(Q416="Seleccione",0))))))))))</f>
        <v>0</v>
      </c>
      <c r="S416" s="167" t="s">
        <v>218</v>
      </c>
      <c r="T416" s="35">
        <f t="shared" ref="T416" si="47">IF(S416="1 -Insignificante",1,IF(S416="2 -Menor",2,IF(S416="3 -Moderado",3,IF(S416="4 -Mayor",4,IF(S416="10 -Mayor",7,IF(S416="5 -Catastrófico",5,IF(S416="5 -Moderado",6,IF(S416="20 -Catastrófico",8,IF(S416="1 - Mínimo/Leve",9,IF(S416="2 - Importante",10,IF(S416="3 - Fuerte",11,IF(S416="NO APLICA","",IF(S416="Seleccione",0)))))))))))))</f>
        <v>0</v>
      </c>
      <c r="U416" s="35" t="str">
        <f t="shared" ref="U416" si="48">IF(AND(R416=1,T416=1),1,IF(AND(R416=1,T416=2),2,IF(AND(R416=1,T416=3),3,IF(AND(R416=1,T416=4),4,IF(AND(R416=1,T416=5),5,IF(AND(R416=2,T416=1),6,IF(AND(R416=2,T416=2),7,IF(AND(R416=2,T416=3),8,IF(AND(R416=2,T416=4),9,IF(AND(R416=2,T416=5),10,IF(AND(R416=3,T416=1),11,IF(AND(R416=3,T416=2),12,IF(AND(R416=3,T416=3),13,IF(AND(R416=3,T416=4),14,IF(AND(R416=3,T416=5),15,IF(AND(R416=4,T416=1),16,IF(AND(R416=4,T416=2),17,IF(AND(R416=4,T416=3),18,IF(AND(R416=4,T416=4),19,IF(AND(R416=4,T416=5),20,IF(AND(R416=5,T416=1),21,IF(AND(R416=5,T416=2),22,IF(AND(R416=5,T416=3),23,IF(AND(R416=5,T416=4),24,IF(AND(R416=5,T416=5),25,IF(AND(R416=1,T416=6),26,IF(AND(R416=1,T416=7),27,IF(AND(R416=1,T416=8),28,IF(AND(R416=2,T416=6),29,IF(AND(R416=2,T416=7),30,IF(AND(R416=2,T416=8),31,IF(AND(R416=3,T416=6),32,IF(AND(R416=3,T416=7),33,IF(AND(R416=3,T416=8),34,IF(AND(R416=4,T416=6),35,IF(AND(R416=4,T416=7),36,IF(AND(R416=4,T416=8),37,IF(AND(R416=5,T416=6),38,IF(AND(R416=5,T416=7),39,IF(AND(R416=5,T416=8),40,IF(AND(R416=6,T416=9),41,IF(AND(R416=6,T416=10),42,IF(AND(R416=6,T416=11),43,IF(AND(R416=7,T416=9),44,IF(AND(R416=7,T416=10),45,IF(AND(R416=7,T416=11),46,IF(AND(R416=8,T416=9),47,IF(AND(R416=8,T416=10),48,IF(AND(R416=8,T416=11),49,IF(AND(R416="",T416=""),"","Seleccione"))))))))))))))))))))))))))))))))))))))))))))))))))</f>
        <v>Seleccione</v>
      </c>
      <c r="V416" s="173" t="str">
        <f>IF(U416=1,'Etapa 2 - Análisis'!$Y$4,IF(U416=2,'Etapa 2 - Análisis'!$Z$4,IF(U416=6,'Etapa 2 - Análisis'!$AD$4,IF(U416=7,'Etapa 2 - Análisis'!$AE$4,IF(U416=11,'Etapa 2 - Análisis'!$AI$4,IF(U416=3,'Etapa 2 - Análisis'!$AA$4,IF(U416=8,'Etapa 2 - Análisis'!$AF$4,IF(U416=12,'Etapa 2 - Análisis'!$AJ$4,IF(U416=16,'Etapa 2 - Análisis'!$AN$4,IF(U416=4,'Etapa 2 - Análisis'!$AB$4,IF(U416=5,'Etapa 2 - Análisis'!$AC$4,IF(U416=9,'Etapa 2 - Análisis'!$AF$4,IF(U416=13,'Etapa 2 - Análisis'!$AK$4,IF(U416=17,'Etapa 2 - Análisis'!$AO$4,IF(U416=18,'Etapa 2 - Análisis'!$AP$4,IF(U416=21,'Etapa 2 - Análisis'!$AS$4,IF(U416=22,'Etapa 2 - Análisis'!$AT$4,IF(U416=10,'Etapa 2 - Análisis'!$AH$4,IF(U416=14,'Etapa 2 - Análisis'!$AL$4,IF(U416=15,'Etapa 2 - Análisis'!$AM$4,IF(U416=19,'Etapa 2 - Análisis'!$AQ$4,IF(U416=20,'Etapa 2 - Análisis'!$AR$4,IF(U416=23,'Etapa 2 - Análisis'!$AU$4,IF(U416=24,'Etapa 2 - Análisis'!$AV$4,IF(U416=25,'Etapa 2 - Análisis'!$AW$4,IF(U416=26,'Etapa 2 - Análisis'!$Y$13,IF(U416=27,'Etapa 2 - Análisis'!$Z$13,IF(U416=28,'Etapa 2 - Análisis'!$AA$13,IF(U416=29,'Etapa 2 - Análisis'!$AB$13,IF(U416=30,'Etapa 2 - Análisis'!$AC$13,IF(U416=31,'Etapa 2 - Análisis'!$AD$13,IF(U416=32,'Etapa 2 - Análisis'!$AE$13,IF(U416=33,'Etapa 2 - Análisis'!$AF$13,IF(U416=34,'Etapa 2 - Análisis'!$AG$13,IF(U416=35,'Etapa 2 - Análisis'!$AH$13,IF(U416=36,'Etapa 2 - Análisis'!$AI$13,IF(U416=37,'Etapa 2 - Análisis'!$AJ$13,IF(U416=38,'Etapa 2 - Análisis'!$AK$13,IF(U416=39,'Etapa 2 - Análisis'!$AL$13,IF(U416=40,'Etapa 2 - Análisis'!$AM$13,IF(U416=41,'Etapa 2 - Análisis'!$Y$8,IF(U416=42,'Etapa 2 - Análisis'!$Z$8,IF(U416=43,'Etapa 2 - Análisis'!$AA$8,IF(U416=44,'Etapa 2 - Análisis'!$AB$8,IF(U416=45,'Etapa 2 - Análisis'!$AC$8,IF(U416=46,'Etapa 2 - Análisis'!$AD$8,IF(U416=47,'Etapa 2 - Análisis'!$AE$8,IF(U416=48,'Etapa 2 - Análisis'!$AF$8,IF(U416=49,'Etapa 2 - Análisis'!$AG$8,IF(U416="","NO APLICA","Sin Zona"))))))))))))))))))))))))))))))))))))))))))))))))))</f>
        <v>Sin Zona</v>
      </c>
      <c r="W416" s="129" t="s">
        <v>615</v>
      </c>
      <c r="X416" s="184" t="s">
        <v>430</v>
      </c>
      <c r="Y416" s="185"/>
      <c r="Z416" s="141" t="s">
        <v>813</v>
      </c>
      <c r="AA416" s="177" t="s">
        <v>1102</v>
      </c>
    </row>
    <row r="417" spans="1:27" ht="68.25" customHeight="1" x14ac:dyDescent="0.25">
      <c r="A417" s="166"/>
      <c r="B417" s="178"/>
      <c r="C417" s="168"/>
      <c r="D417" s="80"/>
      <c r="E417" s="180"/>
      <c r="F417" s="168"/>
      <c r="G417" s="35"/>
      <c r="H417" s="168"/>
      <c r="I417" s="35"/>
      <c r="J417" s="35"/>
      <c r="K417" s="173"/>
      <c r="L417" s="168"/>
      <c r="M417" s="65" t="s">
        <v>1101</v>
      </c>
      <c r="N417" s="66" t="s">
        <v>376</v>
      </c>
      <c r="O417" s="66" t="s">
        <v>376</v>
      </c>
      <c r="P417" s="66" t="s">
        <v>376</v>
      </c>
      <c r="Q417" s="168"/>
      <c r="R417" s="35"/>
      <c r="S417" s="168"/>
      <c r="T417" s="35"/>
      <c r="U417" s="35"/>
      <c r="V417" s="173"/>
      <c r="W417" s="129" t="s">
        <v>615</v>
      </c>
      <c r="X417" s="184" t="s">
        <v>430</v>
      </c>
      <c r="Y417" s="185"/>
      <c r="Z417" s="141" t="s">
        <v>813</v>
      </c>
      <c r="AA417" s="178"/>
    </row>
    <row r="418" spans="1:27" x14ac:dyDescent="0.25">
      <c r="A418" s="166"/>
      <c r="B418" s="178"/>
      <c r="C418" s="168"/>
      <c r="D418" s="80"/>
      <c r="E418" s="180"/>
      <c r="F418" s="168"/>
      <c r="G418" s="35"/>
      <c r="H418" s="168"/>
      <c r="I418" s="35"/>
      <c r="J418" s="35"/>
      <c r="K418" s="173"/>
      <c r="L418" s="168"/>
      <c r="M418" s="65"/>
      <c r="N418" s="66" t="s">
        <v>376</v>
      </c>
      <c r="O418" s="66" t="s">
        <v>376</v>
      </c>
      <c r="P418" s="66" t="s">
        <v>376</v>
      </c>
      <c r="Q418" s="168"/>
      <c r="R418" s="35"/>
      <c r="S418" s="168"/>
      <c r="T418" s="35"/>
      <c r="U418" s="35"/>
      <c r="V418" s="173"/>
      <c r="W418" s="65"/>
      <c r="X418" s="80"/>
      <c r="Y418" s="80"/>
      <c r="Z418" s="80"/>
      <c r="AA418" s="178"/>
    </row>
    <row r="419" spans="1:27" x14ac:dyDescent="0.25">
      <c r="A419" s="166"/>
      <c r="B419" s="178"/>
      <c r="C419" s="168"/>
      <c r="D419" s="80"/>
      <c r="E419" s="180"/>
      <c r="F419" s="168"/>
      <c r="G419" s="35"/>
      <c r="H419" s="168"/>
      <c r="I419" s="35"/>
      <c r="J419" s="35"/>
      <c r="K419" s="173"/>
      <c r="L419" s="168"/>
      <c r="M419" s="65"/>
      <c r="N419" s="66" t="s">
        <v>376</v>
      </c>
      <c r="O419" s="66" t="s">
        <v>376</v>
      </c>
      <c r="P419" s="66" t="s">
        <v>376</v>
      </c>
      <c r="Q419" s="168"/>
      <c r="R419" s="35"/>
      <c r="S419" s="168"/>
      <c r="T419" s="35"/>
      <c r="U419" s="35"/>
      <c r="V419" s="173"/>
      <c r="W419" s="65"/>
      <c r="X419" s="80"/>
      <c r="Y419" s="80"/>
      <c r="Z419" s="80"/>
      <c r="AA419" s="178"/>
    </row>
    <row r="420" spans="1:27" x14ac:dyDescent="0.25">
      <c r="A420" s="166"/>
      <c r="B420" s="179"/>
      <c r="C420" s="169"/>
      <c r="D420" s="80"/>
      <c r="E420" s="180"/>
      <c r="F420" s="169"/>
      <c r="G420" s="35"/>
      <c r="H420" s="169"/>
      <c r="I420" s="35"/>
      <c r="J420" s="35"/>
      <c r="K420" s="173"/>
      <c r="L420" s="169"/>
      <c r="M420" s="65"/>
      <c r="N420" s="66" t="s">
        <v>376</v>
      </c>
      <c r="O420" s="66" t="s">
        <v>376</v>
      </c>
      <c r="P420" s="66" t="s">
        <v>376</v>
      </c>
      <c r="Q420" s="169"/>
      <c r="R420" s="35"/>
      <c r="S420" s="169"/>
      <c r="T420" s="35"/>
      <c r="U420" s="35"/>
      <c r="V420" s="173"/>
      <c r="W420" s="65"/>
      <c r="X420" s="80"/>
      <c r="Y420" s="80"/>
      <c r="Z420" s="80"/>
      <c r="AA420" s="179"/>
    </row>
    <row r="421" spans="1:27" ht="56.25" customHeight="1" x14ac:dyDescent="0.25">
      <c r="A421" s="166">
        <v>81</v>
      </c>
      <c r="B421" s="177" t="s">
        <v>1125</v>
      </c>
      <c r="C421" s="167" t="s">
        <v>288</v>
      </c>
      <c r="D421" s="65" t="s">
        <v>1103</v>
      </c>
      <c r="E421" s="180" t="s">
        <v>1099</v>
      </c>
      <c r="F421" s="167" t="s">
        <v>361</v>
      </c>
      <c r="G421" s="35">
        <f t="shared" ref="G421" si="49">IF(F421="1 - Rara vez",1,IF(F421="2 - Improbable",2,IF(F421="3 - Posible",3,IF(F421="4 - Probable",4,IF(F421="5 - Casi seguro",5,IF(F421="1 - Baja",6,IF(F421="2 - Media",7,IF(F421="3 - Alta",8,IF(F421="Seleccione",0)))))))))</f>
        <v>8</v>
      </c>
      <c r="H421" s="167" t="s">
        <v>364</v>
      </c>
      <c r="I421" s="35">
        <f t="shared" ref="I421" si="50">IF(H421="1 -Insignificante",1,IF(H421="2 -Menor",2,IF(H421="3 -Moderado",3,IF(H421="5 -Moderado",6,IF(H421="4 -Mayor",4,IF(H421="10 -Mayor",7,IF(H421="5 -Catastrófico",5,IF(H421="20 -Catastrófico",8,IF(H421="1 - Mínimo/Leve",9,IF(H421="2 - Importante",10,IF(H421="3 - Fuerte",11,IF(H421="Seleccione",0))))))))))))</f>
        <v>11</v>
      </c>
      <c r="J421" s="35">
        <f t="shared" ref="J421" si="51">IF(AND(G421=1,I421=1),1,IF(AND(G421=1,I421=2),2,IF(AND(G421=1,I421=3),3,IF(AND(G421=1,I421=4),4,IF(AND(G421=1,I421=5),5,IF(AND(G421=2,I421=1),6,IF(AND(G421=2,I421=2),7,IF(AND(G421=2,I421=3),8,IF(AND(G421=2,I421=4),9,IF(AND(G421=2,I421=5),10,IF(AND(G421=3,I421=1),11,IF(AND(G421=3,I421=2),12,IF(AND(G421=3,I421=3),13,IF(AND(G421=3,I421=4),14,IF(AND(G421=3,I421=5),15,IF(AND(G421=4,I421=1),16,IF(AND(G421=4,I421=2),17,IF(AND(G421=4,I421=3),18,IF(AND(G421=4,I421=4),19,IF(AND(G421=4,I421=5),20,IF(AND(G421=5,I421=1),21,IF(AND(G421=5,I421=2),22,IF(AND(G421=5,I421=3),23,IF(AND(G421=5,I421=4),24,IF(AND(G421=5,I421=5),25,IF(AND(G421=1,I421=6),26,IF(AND(G421=1,I421=7),27,IF(AND(G421=1,I421=8),28,IF(AND(G421=2,I421=6),29,IF(AND(G421=2,I421=7),30,IF(AND(G421=2,I421=8),31,IF(AND(G421=3,I421=6),32,IF(AND(G421=3,I421=7),33,IF(AND(G421=3,I421=8),34,IF(AND(G421=4,I421=6),35,IF(AND(G421=4,I421=7),36,IF(AND(G421=4,I421=8),37,IF(AND(G421=5,I421=6),38,IF(AND(G421=5,I421=7),39,IF(AND(G421=5,I421=8),40,IF(AND(G421=6,I421=9),41,IF(AND(G421=6,I421=10),42,IF(AND(G421=6,I421=11),43,IF(AND(G421=7,I421=9),44,IF(AND(G421=7,I421=10),45,IF(AND(G421=7,I421=11),46,IF(AND(G421=8,I421=9),47,IF(AND(G421=8,I421=10),48,IF(AND(G421=8,I421=11),49,"Seleccione")))))))))))))))))))))))))))))))))))))))))))))))))</f>
        <v>49</v>
      </c>
      <c r="K421" s="173" t="str">
        <f>IF(J421=1,'Etapa 2 - Análisis'!$Y$4,IF(J421=2,'Etapa 2 - Análisis'!$Z$4,IF(J421=6,'Etapa 2 - Análisis'!$AD$4,IF(J421=7,'Etapa 2 - Análisis'!$AE$4,IF(J421=11,'Etapa 2 - Análisis'!$AI$4,IF(J421=3,'Etapa 2 - Análisis'!$AA$4,IF(J421=8,'Etapa 2 - Análisis'!$AF$4,IF(J421=12,'Etapa 2 - Análisis'!$AJ$4,IF(J421=16,'Etapa 2 - Análisis'!$AN$4,IF(J421=4,'Etapa 2 - Análisis'!$AB$4,IF(J421=5,'Etapa 2 - Análisis'!$AC$4,IF(J421=9,'Etapa 2 - Análisis'!$AG$4,IF(J421=13,'Etapa 2 - Análisis'!$AK$4,IF(J421=17,'Etapa 2 - Análisis'!$AO$4,IF(J421=18,'Etapa 2 - Análisis'!$AP$4,IF(J421=21,'Etapa 2 - Análisis'!$AS$4,IF(J421=22,'Etapa 2 - Análisis'!$AT$4,IF(J421=10,'Etapa 2 - Análisis'!$AH$4,IF(J421=14,'Etapa 2 - Análisis'!$AL$4,IF(J421=15,'Etapa 2 - Análisis'!$AM$4,IF(J421=19,'Etapa 2 - Análisis'!$AQ$4,IF(J421=20,'Etapa 2 - Análisis'!$AR$4,IF(J421=23,'Etapa 2 - Análisis'!$AU$4,IF(J421=24,'Etapa 2 - Análisis'!$AV$4,IF(J421=25,'Etapa 2 - Análisis'!$AW$4,IF(J421=26,'Etapa 2 - Análisis'!$Y$13,IF(J421=27,'Etapa 2 - Análisis'!$Z$13,IF(J421=28,'Etapa 2 - Análisis'!$AA$13,IF(J421=29,'Etapa 2 - Análisis'!$AB$13,IF(J421=30,'Etapa 2 - Análisis'!$AC$13,IF(J421=31,'Etapa 2 - Análisis'!$AD$13,IF(J421=32,'Etapa 2 - Análisis'!$AE$13,IF(J421=33,'Etapa 2 - Análisis'!$AF$13,IF(J421=34,'Etapa 2 - Análisis'!$AG$13,IF(J421=35,'Etapa 2 - Análisis'!$AH$13,IF(J421=36,'Etapa 2 - Análisis'!$AI$13,IF(J421=37,'Etapa 2 - Análisis'!$AJ$13,IF(J421=38,'Etapa 2 - Análisis'!$AK$13,IF(J421=39,'Etapa 2 - Análisis'!$AL$13,IF(J421=40,'Etapa 2 - Análisis'!$AM$13,IF(J421=41,'Etapa 2 - Análisis'!$Y$8,IF(J421=42,'Etapa 2 - Análisis'!$Z$8,IF(J421=43,'Etapa 2 - Análisis'!$AA$8,IF(J421=44,'Etapa 2 - Análisis'!$AB$8,IF(J421=45,'Etapa 2 - Análisis'!$AC$8,IF(J421=46,'Etapa 2 - Análisis'!$AD$8,IF(J421=47,'Etapa 2 - Análisis'!$AE$8,IF(J421=48,'Etapa 2 - Análisis'!$AF$8,IF(J421=49,'Etapa 2 - Análisis'!$AG$8,"Sin Zona")))))))))))))))))))))))))))))))))))))))))))))))))</f>
        <v>ZONA DE OPORTUNIDAD MUY BENEFICIOSA</v>
      </c>
      <c r="L421" s="167" t="s">
        <v>369</v>
      </c>
      <c r="M421" s="65" t="s">
        <v>1106</v>
      </c>
      <c r="N421" s="66" t="s">
        <v>376</v>
      </c>
      <c r="O421" s="66" t="s">
        <v>376</v>
      </c>
      <c r="P421" s="66" t="s">
        <v>376</v>
      </c>
      <c r="Q421" s="167" t="s">
        <v>218</v>
      </c>
      <c r="R421" s="35">
        <f t="shared" ref="R421" si="52">IF(Q421="1 - Rara vez",1,IF(Q421="2 - Improbable",2,IF(Q421="3 - Posible",3,IF(Q421="4 - Probable",4,IF(Q421="5 - Casi seguro",5,IF(Q421="1 - Baja",6,IF(Q421="2 - Media",7,IF(Q421="3 - Alta",8,IF(Q421="NO APLICA","",IF(Q421="Seleccione",0))))))))))</f>
        <v>0</v>
      </c>
      <c r="S421" s="167" t="s">
        <v>218</v>
      </c>
      <c r="T421" s="35">
        <f t="shared" ref="T421" si="53">IF(S421="1 -Insignificante",1,IF(S421="2 -Menor",2,IF(S421="3 -Moderado",3,IF(S421="4 -Mayor",4,IF(S421="10 -Mayor",7,IF(S421="5 -Catastrófico",5,IF(S421="5 -Moderado",6,IF(S421="20 -Catastrófico",8,IF(S421="1 - Mínimo/Leve",9,IF(S421="2 - Importante",10,IF(S421="3 - Fuerte",11,IF(S421="NO APLICA","",IF(S421="Seleccione",0)))))))))))))</f>
        <v>0</v>
      </c>
      <c r="U421" s="35" t="str">
        <f t="shared" ref="U421" si="54">IF(AND(R421=1,T421=1),1,IF(AND(R421=1,T421=2),2,IF(AND(R421=1,T421=3),3,IF(AND(R421=1,T421=4),4,IF(AND(R421=1,T421=5),5,IF(AND(R421=2,T421=1),6,IF(AND(R421=2,T421=2),7,IF(AND(R421=2,T421=3),8,IF(AND(R421=2,T421=4),9,IF(AND(R421=2,T421=5),10,IF(AND(R421=3,T421=1),11,IF(AND(R421=3,T421=2),12,IF(AND(R421=3,T421=3),13,IF(AND(R421=3,T421=4),14,IF(AND(R421=3,T421=5),15,IF(AND(R421=4,T421=1),16,IF(AND(R421=4,T421=2),17,IF(AND(R421=4,T421=3),18,IF(AND(R421=4,T421=4),19,IF(AND(R421=4,T421=5),20,IF(AND(R421=5,T421=1),21,IF(AND(R421=5,T421=2),22,IF(AND(R421=5,T421=3),23,IF(AND(R421=5,T421=4),24,IF(AND(R421=5,T421=5),25,IF(AND(R421=1,T421=6),26,IF(AND(R421=1,T421=7),27,IF(AND(R421=1,T421=8),28,IF(AND(R421=2,T421=6),29,IF(AND(R421=2,T421=7),30,IF(AND(R421=2,T421=8),31,IF(AND(R421=3,T421=6),32,IF(AND(R421=3,T421=7),33,IF(AND(R421=3,T421=8),34,IF(AND(R421=4,T421=6),35,IF(AND(R421=4,T421=7),36,IF(AND(R421=4,T421=8),37,IF(AND(R421=5,T421=6),38,IF(AND(R421=5,T421=7),39,IF(AND(R421=5,T421=8),40,IF(AND(R421=6,T421=9),41,IF(AND(R421=6,T421=10),42,IF(AND(R421=6,T421=11),43,IF(AND(R421=7,T421=9),44,IF(AND(R421=7,T421=10),45,IF(AND(R421=7,T421=11),46,IF(AND(R421=8,T421=9),47,IF(AND(R421=8,T421=10),48,IF(AND(R421=8,T421=11),49,IF(AND(R421="",T421=""),"","Seleccione"))))))))))))))))))))))))))))))))))))))))))))))))))</f>
        <v>Seleccione</v>
      </c>
      <c r="V421" s="173" t="str">
        <f>IF(U421=1,'Etapa 2 - Análisis'!$Y$4,IF(U421=2,'Etapa 2 - Análisis'!$Z$4,IF(U421=6,'Etapa 2 - Análisis'!$AD$4,IF(U421=7,'Etapa 2 - Análisis'!$AE$4,IF(U421=11,'Etapa 2 - Análisis'!$AI$4,IF(U421=3,'Etapa 2 - Análisis'!$AA$4,IF(U421=8,'Etapa 2 - Análisis'!$AF$4,IF(U421=12,'Etapa 2 - Análisis'!$AJ$4,IF(U421=16,'Etapa 2 - Análisis'!$AN$4,IF(U421=4,'Etapa 2 - Análisis'!$AB$4,IF(U421=5,'Etapa 2 - Análisis'!$AC$4,IF(U421=9,'Etapa 2 - Análisis'!$AF$4,IF(U421=13,'Etapa 2 - Análisis'!$AK$4,IF(U421=17,'Etapa 2 - Análisis'!$AO$4,IF(U421=18,'Etapa 2 - Análisis'!$AP$4,IF(U421=21,'Etapa 2 - Análisis'!$AS$4,IF(U421=22,'Etapa 2 - Análisis'!$AT$4,IF(U421=10,'Etapa 2 - Análisis'!$AH$4,IF(U421=14,'Etapa 2 - Análisis'!$AL$4,IF(U421=15,'Etapa 2 - Análisis'!$AM$4,IF(U421=19,'Etapa 2 - Análisis'!$AQ$4,IF(U421=20,'Etapa 2 - Análisis'!$AR$4,IF(U421=23,'Etapa 2 - Análisis'!$AU$4,IF(U421=24,'Etapa 2 - Análisis'!$AV$4,IF(U421=25,'Etapa 2 - Análisis'!$AW$4,IF(U421=26,'Etapa 2 - Análisis'!$Y$13,IF(U421=27,'Etapa 2 - Análisis'!$Z$13,IF(U421=28,'Etapa 2 - Análisis'!$AA$13,IF(U421=29,'Etapa 2 - Análisis'!$AB$13,IF(U421=30,'Etapa 2 - Análisis'!$AC$13,IF(U421=31,'Etapa 2 - Análisis'!$AD$13,IF(U421=32,'Etapa 2 - Análisis'!$AE$13,IF(U421=33,'Etapa 2 - Análisis'!$AF$13,IF(U421=34,'Etapa 2 - Análisis'!$AG$13,IF(U421=35,'Etapa 2 - Análisis'!$AH$13,IF(U421=36,'Etapa 2 - Análisis'!$AI$13,IF(U421=37,'Etapa 2 - Análisis'!$AJ$13,IF(U421=38,'Etapa 2 - Análisis'!$AK$13,IF(U421=39,'Etapa 2 - Análisis'!$AL$13,IF(U421=40,'Etapa 2 - Análisis'!$AM$13,IF(U421=41,'Etapa 2 - Análisis'!$Y$8,IF(U421=42,'Etapa 2 - Análisis'!$Z$8,IF(U421=43,'Etapa 2 - Análisis'!$AA$8,IF(U421=44,'Etapa 2 - Análisis'!$AB$8,IF(U421=45,'Etapa 2 - Análisis'!$AC$8,IF(U421=46,'Etapa 2 - Análisis'!$AD$8,IF(U421=47,'Etapa 2 - Análisis'!$AE$8,IF(U421=48,'Etapa 2 - Análisis'!$AF$8,IF(U421=49,'Etapa 2 - Análisis'!$AG$8,IF(U421="","NO APLICA","Sin Zona"))))))))))))))))))))))))))))))))))))))))))))))))))</f>
        <v>Sin Zona</v>
      </c>
      <c r="W421" s="80" t="s">
        <v>615</v>
      </c>
      <c r="X421" s="186" t="s">
        <v>430</v>
      </c>
      <c r="Y421" s="187"/>
      <c r="Z421" s="80" t="s">
        <v>1109</v>
      </c>
      <c r="AA421" s="177" t="s">
        <v>1127</v>
      </c>
    </row>
    <row r="422" spans="1:27" ht="53.25" customHeight="1" x14ac:dyDescent="0.25">
      <c r="A422" s="166"/>
      <c r="B422" s="178"/>
      <c r="C422" s="168"/>
      <c r="D422" s="80" t="s">
        <v>1104</v>
      </c>
      <c r="E422" s="180"/>
      <c r="F422" s="168"/>
      <c r="G422" s="35"/>
      <c r="H422" s="168"/>
      <c r="I422" s="35"/>
      <c r="J422" s="35"/>
      <c r="K422" s="173"/>
      <c r="L422" s="168"/>
      <c r="M422" s="65" t="s">
        <v>1107</v>
      </c>
      <c r="N422" s="66" t="s">
        <v>376</v>
      </c>
      <c r="O422" s="66" t="s">
        <v>376</v>
      </c>
      <c r="P422" s="66" t="s">
        <v>376</v>
      </c>
      <c r="Q422" s="168"/>
      <c r="R422" s="35"/>
      <c r="S422" s="168"/>
      <c r="T422" s="35"/>
      <c r="U422" s="35"/>
      <c r="V422" s="173"/>
      <c r="W422" s="80" t="s">
        <v>615</v>
      </c>
      <c r="X422" s="186" t="s">
        <v>430</v>
      </c>
      <c r="Y422" s="187"/>
      <c r="Z422" s="80" t="s">
        <v>813</v>
      </c>
      <c r="AA422" s="178"/>
    </row>
    <row r="423" spans="1:27" ht="55.5" customHeight="1" x14ac:dyDescent="0.25">
      <c r="A423" s="166"/>
      <c r="B423" s="178"/>
      <c r="C423" s="168"/>
      <c r="D423" s="80" t="s">
        <v>1105</v>
      </c>
      <c r="E423" s="180"/>
      <c r="F423" s="168"/>
      <c r="G423" s="35"/>
      <c r="H423" s="168"/>
      <c r="I423" s="35"/>
      <c r="J423" s="35"/>
      <c r="K423" s="173"/>
      <c r="L423" s="168"/>
      <c r="M423" s="65" t="s">
        <v>1108</v>
      </c>
      <c r="N423" s="66" t="s">
        <v>376</v>
      </c>
      <c r="O423" s="66" t="s">
        <v>376</v>
      </c>
      <c r="P423" s="66" t="s">
        <v>376</v>
      </c>
      <c r="Q423" s="168"/>
      <c r="R423" s="35"/>
      <c r="S423" s="168"/>
      <c r="T423" s="35"/>
      <c r="U423" s="35"/>
      <c r="V423" s="173"/>
      <c r="W423" s="80" t="s">
        <v>615</v>
      </c>
      <c r="X423" s="186" t="s">
        <v>430</v>
      </c>
      <c r="Y423" s="187"/>
      <c r="Z423" s="80" t="s">
        <v>1110</v>
      </c>
      <c r="AA423" s="178"/>
    </row>
    <row r="424" spans="1:27" x14ac:dyDescent="0.25">
      <c r="A424" s="166"/>
      <c r="B424" s="178"/>
      <c r="C424" s="168"/>
      <c r="D424" s="80"/>
      <c r="E424" s="180"/>
      <c r="F424" s="168"/>
      <c r="G424" s="35"/>
      <c r="H424" s="168"/>
      <c r="I424" s="35"/>
      <c r="J424" s="35"/>
      <c r="K424" s="173"/>
      <c r="L424" s="168"/>
      <c r="M424" s="65"/>
      <c r="N424" s="66" t="s">
        <v>376</v>
      </c>
      <c r="O424" s="66" t="s">
        <v>376</v>
      </c>
      <c r="P424" s="66" t="s">
        <v>376</v>
      </c>
      <c r="Q424" s="168"/>
      <c r="R424" s="35"/>
      <c r="S424" s="168"/>
      <c r="T424" s="35"/>
      <c r="U424" s="35"/>
      <c r="V424" s="173"/>
      <c r="W424" s="80"/>
      <c r="X424" s="80"/>
      <c r="Y424" s="80"/>
      <c r="Z424" s="80"/>
      <c r="AA424" s="178"/>
    </row>
    <row r="425" spans="1:27" x14ac:dyDescent="0.25">
      <c r="A425" s="166"/>
      <c r="B425" s="179"/>
      <c r="C425" s="169"/>
      <c r="D425" s="80"/>
      <c r="E425" s="180"/>
      <c r="F425" s="169"/>
      <c r="G425" s="35"/>
      <c r="H425" s="169"/>
      <c r="I425" s="35"/>
      <c r="J425" s="35"/>
      <c r="K425" s="173"/>
      <c r="L425" s="169"/>
      <c r="M425" s="65"/>
      <c r="N425" s="66" t="s">
        <v>376</v>
      </c>
      <c r="O425" s="66" t="s">
        <v>376</v>
      </c>
      <c r="P425" s="66" t="s">
        <v>376</v>
      </c>
      <c r="Q425" s="169"/>
      <c r="R425" s="35"/>
      <c r="S425" s="169"/>
      <c r="T425" s="35"/>
      <c r="U425" s="35"/>
      <c r="V425" s="173"/>
      <c r="W425" s="80"/>
      <c r="X425" s="80"/>
      <c r="Y425" s="80"/>
      <c r="Z425" s="80"/>
      <c r="AA425" s="179"/>
    </row>
    <row r="426" spans="1:27" ht="51.75" customHeight="1" x14ac:dyDescent="0.25">
      <c r="A426" s="166">
        <v>82</v>
      </c>
      <c r="B426" s="177" t="s">
        <v>1126</v>
      </c>
      <c r="C426" s="167" t="s">
        <v>288</v>
      </c>
      <c r="D426" s="65" t="s">
        <v>1111</v>
      </c>
      <c r="E426" s="180" t="s">
        <v>1112</v>
      </c>
      <c r="F426" s="167" t="s">
        <v>360</v>
      </c>
      <c r="G426" s="35">
        <f t="shared" ref="G426" si="55">IF(F426="1 - Rara vez",1,IF(F426="2 - Improbable",2,IF(F426="3 - Posible",3,IF(F426="4 - Probable",4,IF(F426="5 - Casi seguro",5,IF(F426="1 - Baja",6,IF(F426="2 - Media",7,IF(F426="3 - Alta",8,IF(F426="Seleccione",0)))))))))</f>
        <v>7</v>
      </c>
      <c r="H426" s="167" t="s">
        <v>364</v>
      </c>
      <c r="I426" s="35">
        <f t="shared" ref="I426" si="56">IF(H426="1 -Insignificante",1,IF(H426="2 -Menor",2,IF(H426="3 -Moderado",3,IF(H426="5 -Moderado",6,IF(H426="4 -Mayor",4,IF(H426="10 -Mayor",7,IF(H426="5 -Catastrófico",5,IF(H426="20 -Catastrófico",8,IF(H426="1 - Mínimo/Leve",9,IF(H426="2 - Importante",10,IF(H426="3 - Fuerte",11,IF(H426="Seleccione",0))))))))))))</f>
        <v>11</v>
      </c>
      <c r="J426" s="35">
        <f t="shared" ref="J426" si="57">IF(AND(G426=1,I426=1),1,IF(AND(G426=1,I426=2),2,IF(AND(G426=1,I426=3),3,IF(AND(G426=1,I426=4),4,IF(AND(G426=1,I426=5),5,IF(AND(G426=2,I426=1),6,IF(AND(G426=2,I426=2),7,IF(AND(G426=2,I426=3),8,IF(AND(G426=2,I426=4),9,IF(AND(G426=2,I426=5),10,IF(AND(G426=3,I426=1),11,IF(AND(G426=3,I426=2),12,IF(AND(G426=3,I426=3),13,IF(AND(G426=3,I426=4),14,IF(AND(G426=3,I426=5),15,IF(AND(G426=4,I426=1),16,IF(AND(G426=4,I426=2),17,IF(AND(G426=4,I426=3),18,IF(AND(G426=4,I426=4),19,IF(AND(G426=4,I426=5),20,IF(AND(G426=5,I426=1),21,IF(AND(G426=5,I426=2),22,IF(AND(G426=5,I426=3),23,IF(AND(G426=5,I426=4),24,IF(AND(G426=5,I426=5),25,IF(AND(G426=1,I426=6),26,IF(AND(G426=1,I426=7),27,IF(AND(G426=1,I426=8),28,IF(AND(G426=2,I426=6),29,IF(AND(G426=2,I426=7),30,IF(AND(G426=2,I426=8),31,IF(AND(G426=3,I426=6),32,IF(AND(G426=3,I426=7),33,IF(AND(G426=3,I426=8),34,IF(AND(G426=4,I426=6),35,IF(AND(G426=4,I426=7),36,IF(AND(G426=4,I426=8),37,IF(AND(G426=5,I426=6),38,IF(AND(G426=5,I426=7),39,IF(AND(G426=5,I426=8),40,IF(AND(G426=6,I426=9),41,IF(AND(G426=6,I426=10),42,IF(AND(G426=6,I426=11),43,IF(AND(G426=7,I426=9),44,IF(AND(G426=7,I426=10),45,IF(AND(G426=7,I426=11),46,IF(AND(G426=8,I426=9),47,IF(AND(G426=8,I426=10),48,IF(AND(G426=8,I426=11),49,"Seleccione")))))))))))))))))))))))))))))))))))))))))))))))))</f>
        <v>46</v>
      </c>
      <c r="K426" s="173" t="str">
        <f>IF(J426=1,'Etapa 2 - Análisis'!$Y$4,IF(J426=2,'Etapa 2 - Análisis'!$Z$4,IF(J426=6,'Etapa 2 - Análisis'!$AD$4,IF(J426=7,'Etapa 2 - Análisis'!$AE$4,IF(J426=11,'Etapa 2 - Análisis'!$AI$4,IF(J426=3,'Etapa 2 - Análisis'!$AA$4,IF(J426=8,'Etapa 2 - Análisis'!$AF$4,IF(J426=12,'Etapa 2 - Análisis'!$AJ$4,IF(J426=16,'Etapa 2 - Análisis'!$AN$4,IF(J426=4,'Etapa 2 - Análisis'!$AB$4,IF(J426=5,'Etapa 2 - Análisis'!$AC$4,IF(J426=9,'Etapa 2 - Análisis'!$AG$4,IF(J426=13,'Etapa 2 - Análisis'!$AK$4,IF(J426=17,'Etapa 2 - Análisis'!$AO$4,IF(J426=18,'Etapa 2 - Análisis'!$AP$4,IF(J426=21,'Etapa 2 - Análisis'!$AS$4,IF(J426=22,'Etapa 2 - Análisis'!$AT$4,IF(J426=10,'Etapa 2 - Análisis'!$AH$4,IF(J426=14,'Etapa 2 - Análisis'!$AL$4,IF(J426=15,'Etapa 2 - Análisis'!$AM$4,IF(J426=19,'Etapa 2 - Análisis'!$AQ$4,IF(J426=20,'Etapa 2 - Análisis'!$AR$4,IF(J426=23,'Etapa 2 - Análisis'!$AU$4,IF(J426=24,'Etapa 2 - Análisis'!$AV$4,IF(J426=25,'Etapa 2 - Análisis'!$AW$4,IF(J426=26,'Etapa 2 - Análisis'!$Y$13,IF(J426=27,'Etapa 2 - Análisis'!$Z$13,IF(J426=28,'Etapa 2 - Análisis'!$AA$13,IF(J426=29,'Etapa 2 - Análisis'!$AB$13,IF(J426=30,'Etapa 2 - Análisis'!$AC$13,IF(J426=31,'Etapa 2 - Análisis'!$AD$13,IF(J426=32,'Etapa 2 - Análisis'!$AE$13,IF(J426=33,'Etapa 2 - Análisis'!$AF$13,IF(J426=34,'Etapa 2 - Análisis'!$AG$13,IF(J426=35,'Etapa 2 - Análisis'!$AH$13,IF(J426=36,'Etapa 2 - Análisis'!$AI$13,IF(J426=37,'Etapa 2 - Análisis'!$AJ$13,IF(J426=38,'Etapa 2 - Análisis'!$AK$13,IF(J426=39,'Etapa 2 - Análisis'!$AL$13,IF(J426=40,'Etapa 2 - Análisis'!$AM$13,IF(J426=41,'Etapa 2 - Análisis'!$Y$8,IF(J426=42,'Etapa 2 - Análisis'!$Z$8,IF(J426=43,'Etapa 2 - Análisis'!$AA$8,IF(J426=44,'Etapa 2 - Análisis'!$AB$8,IF(J426=45,'Etapa 2 - Análisis'!$AC$8,IF(J426=46,'Etapa 2 - Análisis'!$AD$8,IF(J426=47,'Etapa 2 - Análisis'!$AE$8,IF(J426=48,'Etapa 2 - Análisis'!$AF$8,IF(J426=49,'Etapa 2 - Análisis'!$AG$8,"Sin Zona")))))))))))))))))))))))))))))))))))))))))))))))))</f>
        <v>ZONA DE OPORTUNIDAD BENEFICIOSA</v>
      </c>
      <c r="L426" s="167" t="s">
        <v>369</v>
      </c>
      <c r="M426" s="65" t="s">
        <v>1113</v>
      </c>
      <c r="N426" s="66" t="s">
        <v>376</v>
      </c>
      <c r="O426" s="66" t="s">
        <v>376</v>
      </c>
      <c r="P426" s="66" t="s">
        <v>376</v>
      </c>
      <c r="Q426" s="167" t="s">
        <v>218</v>
      </c>
      <c r="R426" s="35">
        <f t="shared" ref="R426" si="58">IF(Q426="1 - Rara vez",1,IF(Q426="2 - Improbable",2,IF(Q426="3 - Posible",3,IF(Q426="4 - Probable",4,IF(Q426="5 - Casi seguro",5,IF(Q426="1 - Baja",6,IF(Q426="2 - Media",7,IF(Q426="3 - Alta",8,IF(Q426="NO APLICA","",IF(Q426="Seleccione",0))))))))))</f>
        <v>0</v>
      </c>
      <c r="S426" s="167" t="s">
        <v>218</v>
      </c>
      <c r="T426" s="35">
        <f t="shared" ref="T426" si="59">IF(S426="1 -Insignificante",1,IF(S426="2 -Menor",2,IF(S426="3 -Moderado",3,IF(S426="4 -Mayor",4,IF(S426="10 -Mayor",7,IF(S426="5 -Catastrófico",5,IF(S426="5 -Moderado",6,IF(S426="20 -Catastrófico",8,IF(S426="1 - Mínimo/Leve",9,IF(S426="2 - Importante",10,IF(S426="3 - Fuerte",11,IF(S426="NO APLICA","",IF(S426="Seleccione",0)))))))))))))</f>
        <v>0</v>
      </c>
      <c r="U426" s="35" t="str">
        <f t="shared" ref="U426" si="60">IF(AND(R426=1,T426=1),1,IF(AND(R426=1,T426=2),2,IF(AND(R426=1,T426=3),3,IF(AND(R426=1,T426=4),4,IF(AND(R426=1,T426=5),5,IF(AND(R426=2,T426=1),6,IF(AND(R426=2,T426=2),7,IF(AND(R426=2,T426=3),8,IF(AND(R426=2,T426=4),9,IF(AND(R426=2,T426=5),10,IF(AND(R426=3,T426=1),11,IF(AND(R426=3,T426=2),12,IF(AND(R426=3,T426=3),13,IF(AND(R426=3,T426=4),14,IF(AND(R426=3,T426=5),15,IF(AND(R426=4,T426=1),16,IF(AND(R426=4,T426=2),17,IF(AND(R426=4,T426=3),18,IF(AND(R426=4,T426=4),19,IF(AND(R426=4,T426=5),20,IF(AND(R426=5,T426=1),21,IF(AND(R426=5,T426=2),22,IF(AND(R426=5,T426=3),23,IF(AND(R426=5,T426=4),24,IF(AND(R426=5,T426=5),25,IF(AND(R426=1,T426=6),26,IF(AND(R426=1,T426=7),27,IF(AND(R426=1,T426=8),28,IF(AND(R426=2,T426=6),29,IF(AND(R426=2,T426=7),30,IF(AND(R426=2,T426=8),31,IF(AND(R426=3,T426=6),32,IF(AND(R426=3,T426=7),33,IF(AND(R426=3,T426=8),34,IF(AND(R426=4,T426=6),35,IF(AND(R426=4,T426=7),36,IF(AND(R426=4,T426=8),37,IF(AND(R426=5,T426=6),38,IF(AND(R426=5,T426=7),39,IF(AND(R426=5,T426=8),40,IF(AND(R426=6,T426=9),41,IF(AND(R426=6,T426=10),42,IF(AND(R426=6,T426=11),43,IF(AND(R426=7,T426=9),44,IF(AND(R426=7,T426=10),45,IF(AND(R426=7,T426=11),46,IF(AND(R426=8,T426=9),47,IF(AND(R426=8,T426=10),48,IF(AND(R426=8,T426=11),49,IF(AND(R426="",T426=""),"","Seleccione"))))))))))))))))))))))))))))))))))))))))))))))))))</f>
        <v>Seleccione</v>
      </c>
      <c r="V426" s="173" t="str">
        <f>IF(U426=1,'Etapa 2 - Análisis'!$Y$4,IF(U426=2,'Etapa 2 - Análisis'!$Z$4,IF(U426=6,'Etapa 2 - Análisis'!$AD$4,IF(U426=7,'Etapa 2 - Análisis'!$AE$4,IF(U426=11,'Etapa 2 - Análisis'!$AI$4,IF(U426=3,'Etapa 2 - Análisis'!$AA$4,IF(U426=8,'Etapa 2 - Análisis'!$AF$4,IF(U426=12,'Etapa 2 - Análisis'!$AJ$4,IF(U426=16,'Etapa 2 - Análisis'!$AN$4,IF(U426=4,'Etapa 2 - Análisis'!$AB$4,IF(U426=5,'Etapa 2 - Análisis'!$AC$4,IF(U426=9,'Etapa 2 - Análisis'!$AF$4,IF(U426=13,'Etapa 2 - Análisis'!$AK$4,IF(U426=17,'Etapa 2 - Análisis'!$AO$4,IF(U426=18,'Etapa 2 - Análisis'!$AP$4,IF(U426=21,'Etapa 2 - Análisis'!$AS$4,IF(U426=22,'Etapa 2 - Análisis'!$AT$4,IF(U426=10,'Etapa 2 - Análisis'!$AH$4,IF(U426=14,'Etapa 2 - Análisis'!$AL$4,IF(U426=15,'Etapa 2 - Análisis'!$AM$4,IF(U426=19,'Etapa 2 - Análisis'!$AQ$4,IF(U426=20,'Etapa 2 - Análisis'!$AR$4,IF(U426=23,'Etapa 2 - Análisis'!$AU$4,IF(U426=24,'Etapa 2 - Análisis'!$AV$4,IF(U426=25,'Etapa 2 - Análisis'!$AW$4,IF(U426=26,'Etapa 2 - Análisis'!$Y$13,IF(U426=27,'Etapa 2 - Análisis'!$Z$13,IF(U426=28,'Etapa 2 - Análisis'!$AA$13,IF(U426=29,'Etapa 2 - Análisis'!$AB$13,IF(U426=30,'Etapa 2 - Análisis'!$AC$13,IF(U426=31,'Etapa 2 - Análisis'!$AD$13,IF(U426=32,'Etapa 2 - Análisis'!$AE$13,IF(U426=33,'Etapa 2 - Análisis'!$AF$13,IF(U426=34,'Etapa 2 - Análisis'!$AG$13,IF(U426=35,'Etapa 2 - Análisis'!$AH$13,IF(U426=36,'Etapa 2 - Análisis'!$AI$13,IF(U426=37,'Etapa 2 - Análisis'!$AJ$13,IF(U426=38,'Etapa 2 - Análisis'!$AK$13,IF(U426=39,'Etapa 2 - Análisis'!$AL$13,IF(U426=40,'Etapa 2 - Análisis'!$AM$13,IF(U426=41,'Etapa 2 - Análisis'!$Y$8,IF(U426=42,'Etapa 2 - Análisis'!$Z$8,IF(U426=43,'Etapa 2 - Análisis'!$AA$8,IF(U426=44,'Etapa 2 - Análisis'!$AB$8,IF(U426=45,'Etapa 2 - Análisis'!$AC$8,IF(U426=46,'Etapa 2 - Análisis'!$AD$8,IF(U426=47,'Etapa 2 - Análisis'!$AE$8,IF(U426=48,'Etapa 2 - Análisis'!$AF$8,IF(U426=49,'Etapa 2 - Análisis'!$AG$8,IF(U426="","NO APLICA","Sin Zona"))))))))))))))))))))))))))))))))))))))))))))))))))</f>
        <v>Sin Zona</v>
      </c>
      <c r="W426" s="80" t="s">
        <v>615</v>
      </c>
      <c r="X426" s="186" t="s">
        <v>430</v>
      </c>
      <c r="Y426" s="187"/>
      <c r="Z426" s="80" t="s">
        <v>813</v>
      </c>
      <c r="AA426" s="177" t="s">
        <v>1114</v>
      </c>
    </row>
    <row r="427" spans="1:27" x14ac:dyDescent="0.25">
      <c r="A427" s="166"/>
      <c r="B427" s="178"/>
      <c r="C427" s="168"/>
      <c r="D427" s="80"/>
      <c r="E427" s="180"/>
      <c r="F427" s="168"/>
      <c r="G427" s="35"/>
      <c r="H427" s="168"/>
      <c r="I427" s="35"/>
      <c r="J427" s="35"/>
      <c r="K427" s="173"/>
      <c r="L427" s="168"/>
      <c r="M427" s="65"/>
      <c r="N427" s="66" t="s">
        <v>376</v>
      </c>
      <c r="O427" s="66" t="s">
        <v>376</v>
      </c>
      <c r="P427" s="66" t="s">
        <v>376</v>
      </c>
      <c r="Q427" s="168"/>
      <c r="R427" s="35"/>
      <c r="S427" s="168"/>
      <c r="T427" s="35"/>
      <c r="U427" s="35"/>
      <c r="V427" s="173"/>
      <c r="W427" s="80"/>
      <c r="X427" s="80"/>
      <c r="Y427" s="80"/>
      <c r="Z427" s="80"/>
      <c r="AA427" s="178"/>
    </row>
    <row r="428" spans="1:27" x14ac:dyDescent="0.25">
      <c r="A428" s="166"/>
      <c r="B428" s="178"/>
      <c r="C428" s="168"/>
      <c r="D428" s="80"/>
      <c r="E428" s="180"/>
      <c r="F428" s="168"/>
      <c r="G428" s="35"/>
      <c r="H428" s="168"/>
      <c r="I428" s="35"/>
      <c r="J428" s="35"/>
      <c r="K428" s="173"/>
      <c r="L428" s="168"/>
      <c r="M428" s="65"/>
      <c r="N428" s="66" t="s">
        <v>376</v>
      </c>
      <c r="O428" s="66" t="s">
        <v>376</v>
      </c>
      <c r="P428" s="66" t="s">
        <v>376</v>
      </c>
      <c r="Q428" s="168"/>
      <c r="R428" s="35"/>
      <c r="S428" s="168"/>
      <c r="T428" s="35"/>
      <c r="U428" s="35"/>
      <c r="V428" s="173"/>
      <c r="W428" s="80"/>
      <c r="X428" s="80"/>
      <c r="Y428" s="80"/>
      <c r="Z428" s="80"/>
      <c r="AA428" s="178"/>
    </row>
    <row r="429" spans="1:27" x14ac:dyDescent="0.25">
      <c r="A429" s="166"/>
      <c r="B429" s="178"/>
      <c r="C429" s="168"/>
      <c r="D429" s="80"/>
      <c r="E429" s="180"/>
      <c r="F429" s="168"/>
      <c r="G429" s="35"/>
      <c r="H429" s="168"/>
      <c r="I429" s="35"/>
      <c r="J429" s="35"/>
      <c r="K429" s="173"/>
      <c r="L429" s="168"/>
      <c r="M429" s="65"/>
      <c r="N429" s="66" t="s">
        <v>376</v>
      </c>
      <c r="O429" s="66" t="s">
        <v>376</v>
      </c>
      <c r="P429" s="66" t="s">
        <v>376</v>
      </c>
      <c r="Q429" s="168"/>
      <c r="R429" s="35"/>
      <c r="S429" s="168"/>
      <c r="T429" s="35"/>
      <c r="U429" s="35"/>
      <c r="V429" s="173"/>
      <c r="W429" s="80"/>
      <c r="X429" s="80"/>
      <c r="Y429" s="80"/>
      <c r="Z429" s="80"/>
      <c r="AA429" s="178"/>
    </row>
    <row r="430" spans="1:27" x14ac:dyDescent="0.25">
      <c r="A430" s="166"/>
      <c r="B430" s="179"/>
      <c r="C430" s="169"/>
      <c r="D430" s="80"/>
      <c r="E430" s="180"/>
      <c r="F430" s="169"/>
      <c r="G430" s="35"/>
      <c r="H430" s="169"/>
      <c r="I430" s="35"/>
      <c r="J430" s="35"/>
      <c r="K430" s="173"/>
      <c r="L430" s="169"/>
      <c r="M430" s="65"/>
      <c r="N430" s="66" t="s">
        <v>376</v>
      </c>
      <c r="O430" s="66" t="s">
        <v>376</v>
      </c>
      <c r="P430" s="66" t="s">
        <v>376</v>
      </c>
      <c r="Q430" s="169"/>
      <c r="R430" s="35"/>
      <c r="S430" s="169"/>
      <c r="T430" s="35"/>
      <c r="U430" s="35"/>
      <c r="V430" s="173"/>
      <c r="W430" s="80"/>
      <c r="X430" s="80"/>
      <c r="Y430" s="80"/>
      <c r="Z430" s="80"/>
      <c r="AA430" s="179"/>
    </row>
    <row r="431" spans="1:27" ht="43.5" customHeight="1" x14ac:dyDescent="0.25">
      <c r="A431" s="166">
        <v>83</v>
      </c>
      <c r="B431" s="177" t="s">
        <v>1139</v>
      </c>
      <c r="C431" s="167" t="s">
        <v>288</v>
      </c>
      <c r="D431" s="65" t="s">
        <v>1135</v>
      </c>
      <c r="E431" s="180" t="s">
        <v>1136</v>
      </c>
      <c r="F431" s="167" t="s">
        <v>361</v>
      </c>
      <c r="G431" s="35">
        <f t="shared" ref="G431" si="61">IF(F431="1 - Rara vez",1,IF(F431="2 - Improbable",2,IF(F431="3 - Posible",3,IF(F431="4 - Probable",4,IF(F431="5 - Casi seguro",5,IF(F431="1 - Baja",6,IF(F431="2 - Media",7,IF(F431="3 - Alta",8,IF(F431="Seleccione",0)))))))))</f>
        <v>8</v>
      </c>
      <c r="H431" s="167" t="s">
        <v>364</v>
      </c>
      <c r="I431" s="35">
        <f t="shared" ref="I431" si="62">IF(H431="1 -Insignificante",1,IF(H431="2 -Menor",2,IF(H431="3 -Moderado",3,IF(H431="5 -Moderado",6,IF(H431="4 -Mayor",4,IF(H431="10 -Mayor",7,IF(H431="5 -Catastrófico",5,IF(H431="20 -Catastrófico",8,IF(H431="1 - Mínimo/Leve",9,IF(H431="2 - Importante",10,IF(H431="3 - Fuerte",11,IF(H431="Seleccione",0))))))))))))</f>
        <v>11</v>
      </c>
      <c r="J431" s="35">
        <f t="shared" ref="J431" si="63">IF(AND(G431=1,I431=1),1,IF(AND(G431=1,I431=2),2,IF(AND(G431=1,I431=3),3,IF(AND(G431=1,I431=4),4,IF(AND(G431=1,I431=5),5,IF(AND(G431=2,I431=1),6,IF(AND(G431=2,I431=2),7,IF(AND(G431=2,I431=3),8,IF(AND(G431=2,I431=4),9,IF(AND(G431=2,I431=5),10,IF(AND(G431=3,I431=1),11,IF(AND(G431=3,I431=2),12,IF(AND(G431=3,I431=3),13,IF(AND(G431=3,I431=4),14,IF(AND(G431=3,I431=5),15,IF(AND(G431=4,I431=1),16,IF(AND(G431=4,I431=2),17,IF(AND(G431=4,I431=3),18,IF(AND(G431=4,I431=4),19,IF(AND(G431=4,I431=5),20,IF(AND(G431=5,I431=1),21,IF(AND(G431=5,I431=2),22,IF(AND(G431=5,I431=3),23,IF(AND(G431=5,I431=4),24,IF(AND(G431=5,I431=5),25,IF(AND(G431=1,I431=6),26,IF(AND(G431=1,I431=7),27,IF(AND(G431=1,I431=8),28,IF(AND(G431=2,I431=6),29,IF(AND(G431=2,I431=7),30,IF(AND(G431=2,I431=8),31,IF(AND(G431=3,I431=6),32,IF(AND(G431=3,I431=7),33,IF(AND(G431=3,I431=8),34,IF(AND(G431=4,I431=6),35,IF(AND(G431=4,I431=7),36,IF(AND(G431=4,I431=8),37,IF(AND(G431=5,I431=6),38,IF(AND(G431=5,I431=7),39,IF(AND(G431=5,I431=8),40,IF(AND(G431=6,I431=9),41,IF(AND(G431=6,I431=10),42,IF(AND(G431=6,I431=11),43,IF(AND(G431=7,I431=9),44,IF(AND(G431=7,I431=10),45,IF(AND(G431=7,I431=11),46,IF(AND(G431=8,I431=9),47,IF(AND(G431=8,I431=10),48,IF(AND(G431=8,I431=11),49,"Seleccione")))))))))))))))))))))))))))))))))))))))))))))))))</f>
        <v>49</v>
      </c>
      <c r="K431" s="173" t="str">
        <f>IF(J431=1,'Etapa 2 - Análisis'!$Y$4,IF(J431=2,'Etapa 2 - Análisis'!$Z$4,IF(J431=6,'Etapa 2 - Análisis'!$AD$4,IF(J431=7,'Etapa 2 - Análisis'!$AE$4,IF(J431=11,'Etapa 2 - Análisis'!$AI$4,IF(J431=3,'Etapa 2 - Análisis'!$AA$4,IF(J431=8,'Etapa 2 - Análisis'!$AF$4,IF(J431=12,'Etapa 2 - Análisis'!$AJ$4,IF(J431=16,'Etapa 2 - Análisis'!$AN$4,IF(J431=4,'Etapa 2 - Análisis'!$AB$4,IF(J431=5,'Etapa 2 - Análisis'!$AC$4,IF(J431=9,'Etapa 2 - Análisis'!$AG$4,IF(J431=13,'Etapa 2 - Análisis'!$AK$4,IF(J431=17,'Etapa 2 - Análisis'!$AO$4,IF(J431=18,'Etapa 2 - Análisis'!$AP$4,IF(J431=21,'Etapa 2 - Análisis'!$AS$4,IF(J431=22,'Etapa 2 - Análisis'!$AT$4,IF(J431=10,'Etapa 2 - Análisis'!$AH$4,IF(J431=14,'Etapa 2 - Análisis'!$AL$4,IF(J431=15,'Etapa 2 - Análisis'!$AM$4,IF(J431=19,'Etapa 2 - Análisis'!$AQ$4,IF(J431=20,'Etapa 2 - Análisis'!$AR$4,IF(J431=23,'Etapa 2 - Análisis'!$AU$4,IF(J431=24,'Etapa 2 - Análisis'!$AV$4,IF(J431=25,'Etapa 2 - Análisis'!$AW$4,IF(J431=26,'Etapa 2 - Análisis'!$Y$13,IF(J431=27,'Etapa 2 - Análisis'!$Z$13,IF(J431=28,'Etapa 2 - Análisis'!$AA$13,IF(J431=29,'Etapa 2 - Análisis'!$AB$13,IF(J431=30,'Etapa 2 - Análisis'!$AC$13,IF(J431=31,'Etapa 2 - Análisis'!$AD$13,IF(J431=32,'Etapa 2 - Análisis'!$AE$13,IF(J431=33,'Etapa 2 - Análisis'!$AF$13,IF(J431=34,'Etapa 2 - Análisis'!$AG$13,IF(J431=35,'Etapa 2 - Análisis'!$AH$13,IF(J431=36,'Etapa 2 - Análisis'!$AI$13,IF(J431=37,'Etapa 2 - Análisis'!$AJ$13,IF(J431=38,'Etapa 2 - Análisis'!$AK$13,IF(J431=39,'Etapa 2 - Análisis'!$AL$13,IF(J431=40,'Etapa 2 - Análisis'!$AM$13,IF(J431=41,'Etapa 2 - Análisis'!$Y$8,IF(J431=42,'Etapa 2 - Análisis'!$Z$8,IF(J431=43,'Etapa 2 - Análisis'!$AA$8,IF(J431=44,'Etapa 2 - Análisis'!$AB$8,IF(J431=45,'Etapa 2 - Análisis'!$AC$8,IF(J431=46,'Etapa 2 - Análisis'!$AD$8,IF(J431=47,'Etapa 2 - Análisis'!$AE$8,IF(J431=48,'Etapa 2 - Análisis'!$AF$8,IF(J431=49,'Etapa 2 - Análisis'!$AG$8,"Sin Zona")))))))))))))))))))))))))))))))))))))))))))))))))</f>
        <v>ZONA DE OPORTUNIDAD MUY BENEFICIOSA</v>
      </c>
      <c r="L431" s="167" t="s">
        <v>369</v>
      </c>
      <c r="M431" s="109" t="s">
        <v>1137</v>
      </c>
      <c r="N431" s="66" t="s">
        <v>376</v>
      </c>
      <c r="O431" s="66" t="s">
        <v>376</v>
      </c>
      <c r="P431" s="66" t="s">
        <v>376</v>
      </c>
      <c r="Q431" s="167" t="s">
        <v>218</v>
      </c>
      <c r="R431" s="35">
        <f t="shared" ref="R431" si="64">IF(Q431="1 - Rara vez",1,IF(Q431="2 - Improbable",2,IF(Q431="3 - Posible",3,IF(Q431="4 - Probable",4,IF(Q431="5 - Casi seguro",5,IF(Q431="1 - Baja",6,IF(Q431="2 - Media",7,IF(Q431="3 - Alta",8,IF(Q431="NO APLICA","",IF(Q431="Seleccione",0))))))))))</f>
        <v>0</v>
      </c>
      <c r="S431" s="167" t="s">
        <v>218</v>
      </c>
      <c r="T431" s="35">
        <f t="shared" ref="T431" si="65">IF(S431="1 -Insignificante",1,IF(S431="2 -Menor",2,IF(S431="3 -Moderado",3,IF(S431="4 -Mayor",4,IF(S431="10 -Mayor",7,IF(S431="5 -Catastrófico",5,IF(S431="5 -Moderado",6,IF(S431="20 -Catastrófico",8,IF(S431="1 - Mínimo/Leve",9,IF(S431="2 - Importante",10,IF(S431="3 - Fuerte",11,IF(S431="NO APLICA","",IF(S431="Seleccione",0)))))))))))))</f>
        <v>0</v>
      </c>
      <c r="U431" s="35" t="str">
        <f t="shared" ref="U431" si="66">IF(AND(R431=1,T431=1),1,IF(AND(R431=1,T431=2),2,IF(AND(R431=1,T431=3),3,IF(AND(R431=1,T431=4),4,IF(AND(R431=1,T431=5),5,IF(AND(R431=2,T431=1),6,IF(AND(R431=2,T431=2),7,IF(AND(R431=2,T431=3),8,IF(AND(R431=2,T431=4),9,IF(AND(R431=2,T431=5),10,IF(AND(R431=3,T431=1),11,IF(AND(R431=3,T431=2),12,IF(AND(R431=3,T431=3),13,IF(AND(R431=3,T431=4),14,IF(AND(R431=3,T431=5),15,IF(AND(R431=4,T431=1),16,IF(AND(R431=4,T431=2),17,IF(AND(R431=4,T431=3),18,IF(AND(R431=4,T431=4),19,IF(AND(R431=4,T431=5),20,IF(AND(R431=5,T431=1),21,IF(AND(R431=5,T431=2),22,IF(AND(R431=5,T431=3),23,IF(AND(R431=5,T431=4),24,IF(AND(R431=5,T431=5),25,IF(AND(R431=1,T431=6),26,IF(AND(R431=1,T431=7),27,IF(AND(R431=1,T431=8),28,IF(AND(R431=2,T431=6),29,IF(AND(R431=2,T431=7),30,IF(AND(R431=2,T431=8),31,IF(AND(R431=3,T431=6),32,IF(AND(R431=3,T431=7),33,IF(AND(R431=3,T431=8),34,IF(AND(R431=4,T431=6),35,IF(AND(R431=4,T431=7),36,IF(AND(R431=4,T431=8),37,IF(AND(R431=5,T431=6),38,IF(AND(R431=5,T431=7),39,IF(AND(R431=5,T431=8),40,IF(AND(R431=6,T431=9),41,IF(AND(R431=6,T431=10),42,IF(AND(R431=6,T431=11),43,IF(AND(R431=7,T431=9),44,IF(AND(R431=7,T431=10),45,IF(AND(R431=7,T431=11),46,IF(AND(R431=8,T431=9),47,IF(AND(R431=8,T431=10),48,IF(AND(R431=8,T431=11),49,IF(AND(R431="",T431=""),"","Seleccione"))))))))))))))))))))))))))))))))))))))))))))))))))</f>
        <v>Seleccione</v>
      </c>
      <c r="V431" s="173" t="str">
        <f>IF(U431=1,'Etapa 2 - Análisis'!$Y$4,IF(U431=2,'Etapa 2 - Análisis'!$Z$4,IF(U431=6,'Etapa 2 - Análisis'!$AD$4,IF(U431=7,'Etapa 2 - Análisis'!$AE$4,IF(U431=11,'Etapa 2 - Análisis'!$AI$4,IF(U431=3,'Etapa 2 - Análisis'!$AA$4,IF(U431=8,'Etapa 2 - Análisis'!$AF$4,IF(U431=12,'Etapa 2 - Análisis'!$AJ$4,IF(U431=16,'Etapa 2 - Análisis'!$AN$4,IF(U431=4,'Etapa 2 - Análisis'!$AB$4,IF(U431=5,'Etapa 2 - Análisis'!$AC$4,IF(U431=9,'Etapa 2 - Análisis'!$AF$4,IF(U431=13,'Etapa 2 - Análisis'!$AK$4,IF(U431=17,'Etapa 2 - Análisis'!$AO$4,IF(U431=18,'Etapa 2 - Análisis'!$AP$4,IF(U431=21,'Etapa 2 - Análisis'!$AS$4,IF(U431=22,'Etapa 2 - Análisis'!$AT$4,IF(U431=10,'Etapa 2 - Análisis'!$AH$4,IF(U431=14,'Etapa 2 - Análisis'!$AL$4,IF(U431=15,'Etapa 2 - Análisis'!$AM$4,IF(U431=19,'Etapa 2 - Análisis'!$AQ$4,IF(U431=20,'Etapa 2 - Análisis'!$AR$4,IF(U431=23,'Etapa 2 - Análisis'!$AU$4,IF(U431=24,'Etapa 2 - Análisis'!$AV$4,IF(U431=25,'Etapa 2 - Análisis'!$AW$4,IF(U431=26,'Etapa 2 - Análisis'!$Y$13,IF(U431=27,'Etapa 2 - Análisis'!$Z$13,IF(U431=28,'Etapa 2 - Análisis'!$AA$13,IF(U431=29,'Etapa 2 - Análisis'!$AB$13,IF(U431=30,'Etapa 2 - Análisis'!$AC$13,IF(U431=31,'Etapa 2 - Análisis'!$AD$13,IF(U431=32,'Etapa 2 - Análisis'!$AE$13,IF(U431=33,'Etapa 2 - Análisis'!$AF$13,IF(U431=34,'Etapa 2 - Análisis'!$AG$13,IF(U431=35,'Etapa 2 - Análisis'!$AH$13,IF(U431=36,'Etapa 2 - Análisis'!$AI$13,IF(U431=37,'Etapa 2 - Análisis'!$AJ$13,IF(U431=38,'Etapa 2 - Análisis'!$AK$13,IF(U431=39,'Etapa 2 - Análisis'!$AL$13,IF(U431=40,'Etapa 2 - Análisis'!$AM$13,IF(U431=41,'Etapa 2 - Análisis'!$Y$8,IF(U431=42,'Etapa 2 - Análisis'!$Z$8,IF(U431=43,'Etapa 2 - Análisis'!$AA$8,IF(U431=44,'Etapa 2 - Análisis'!$AB$8,IF(U431=45,'Etapa 2 - Análisis'!$AC$8,IF(U431=46,'Etapa 2 - Análisis'!$AD$8,IF(U431=47,'Etapa 2 - Análisis'!$AE$8,IF(U431=48,'Etapa 2 - Análisis'!$AF$8,IF(U431=49,'Etapa 2 - Análisis'!$AG$8,IF(U431="","NO APLICA","Sin Zona"))))))))))))))))))))))))))))))))))))))))))))))))))</f>
        <v>Sin Zona</v>
      </c>
      <c r="W431" s="111" t="s">
        <v>1140</v>
      </c>
      <c r="X431" s="151">
        <v>45062</v>
      </c>
      <c r="Y431" s="151">
        <v>45289</v>
      </c>
      <c r="Z431" s="80" t="s">
        <v>983</v>
      </c>
      <c r="AA431" s="177" t="s">
        <v>1141</v>
      </c>
    </row>
    <row r="432" spans="1:27" ht="71.25" customHeight="1" x14ac:dyDescent="0.25">
      <c r="A432" s="166"/>
      <c r="B432" s="178"/>
      <c r="C432" s="168"/>
      <c r="D432" s="80"/>
      <c r="E432" s="180"/>
      <c r="F432" s="168"/>
      <c r="G432" s="35"/>
      <c r="H432" s="168"/>
      <c r="I432" s="35"/>
      <c r="J432" s="35"/>
      <c r="K432" s="173"/>
      <c r="L432" s="168"/>
      <c r="M432" s="65" t="s">
        <v>1138</v>
      </c>
      <c r="N432" s="66" t="s">
        <v>376</v>
      </c>
      <c r="O432" s="66" t="s">
        <v>376</v>
      </c>
      <c r="P432" s="66" t="s">
        <v>376</v>
      </c>
      <c r="Q432" s="168"/>
      <c r="R432" s="35"/>
      <c r="S432" s="168"/>
      <c r="T432" s="35"/>
      <c r="U432" s="35"/>
      <c r="V432" s="173"/>
      <c r="W432" s="130"/>
      <c r="X432" s="130"/>
      <c r="Y432" s="130"/>
      <c r="Z432" s="130"/>
      <c r="AA432" s="178"/>
    </row>
    <row r="433" spans="1:27" ht="21.75" customHeight="1" x14ac:dyDescent="0.25">
      <c r="A433" s="166"/>
      <c r="B433" s="178"/>
      <c r="C433" s="168"/>
      <c r="D433" s="80"/>
      <c r="E433" s="180"/>
      <c r="F433" s="168"/>
      <c r="G433" s="35"/>
      <c r="H433" s="168"/>
      <c r="I433" s="35"/>
      <c r="J433" s="35"/>
      <c r="K433" s="173"/>
      <c r="L433" s="168"/>
      <c r="M433" s="65"/>
      <c r="N433" s="66" t="s">
        <v>376</v>
      </c>
      <c r="O433" s="66" t="s">
        <v>376</v>
      </c>
      <c r="P433" s="66" t="s">
        <v>376</v>
      </c>
      <c r="Q433" s="168"/>
      <c r="R433" s="35"/>
      <c r="S433" s="168"/>
      <c r="T433" s="35"/>
      <c r="U433" s="35"/>
      <c r="V433" s="173"/>
      <c r="W433" s="80"/>
      <c r="X433" s="80"/>
      <c r="Y433" s="80"/>
      <c r="Z433" s="80"/>
      <c r="AA433" s="178"/>
    </row>
    <row r="434" spans="1:27" x14ac:dyDescent="0.25">
      <c r="A434" s="166"/>
      <c r="B434" s="178"/>
      <c r="C434" s="168"/>
      <c r="D434" s="80"/>
      <c r="E434" s="180"/>
      <c r="F434" s="168"/>
      <c r="G434" s="35"/>
      <c r="H434" s="168"/>
      <c r="I434" s="35"/>
      <c r="J434" s="35"/>
      <c r="K434" s="173"/>
      <c r="L434" s="168"/>
      <c r="M434" s="65"/>
      <c r="N434" s="66" t="s">
        <v>376</v>
      </c>
      <c r="O434" s="66" t="s">
        <v>376</v>
      </c>
      <c r="P434" s="66" t="s">
        <v>376</v>
      </c>
      <c r="Q434" s="168"/>
      <c r="R434" s="35"/>
      <c r="S434" s="168"/>
      <c r="T434" s="35"/>
      <c r="U434" s="35"/>
      <c r="V434" s="173"/>
      <c r="W434" s="80"/>
      <c r="X434" s="80"/>
      <c r="Y434" s="80"/>
      <c r="Z434" s="80"/>
      <c r="AA434" s="178"/>
    </row>
    <row r="435" spans="1:27" x14ac:dyDescent="0.25">
      <c r="A435" s="166"/>
      <c r="B435" s="179"/>
      <c r="C435" s="169"/>
      <c r="D435" s="80"/>
      <c r="E435" s="180"/>
      <c r="F435" s="169"/>
      <c r="G435" s="35"/>
      <c r="H435" s="169"/>
      <c r="I435" s="35"/>
      <c r="J435" s="35"/>
      <c r="K435" s="173"/>
      <c r="L435" s="169"/>
      <c r="M435" s="65"/>
      <c r="N435" s="66" t="s">
        <v>376</v>
      </c>
      <c r="O435" s="66" t="s">
        <v>376</v>
      </c>
      <c r="P435" s="66" t="s">
        <v>376</v>
      </c>
      <c r="Q435" s="169"/>
      <c r="R435" s="35"/>
      <c r="S435" s="169"/>
      <c r="T435" s="35"/>
      <c r="U435" s="35"/>
      <c r="V435" s="173"/>
      <c r="W435" s="80"/>
      <c r="X435" s="80"/>
      <c r="Y435" s="80"/>
      <c r="Z435" s="80"/>
      <c r="AA435" s="179"/>
    </row>
    <row r="436" spans="1:27" ht="30" customHeight="1" x14ac:dyDescent="0.25">
      <c r="A436" s="166">
        <v>84</v>
      </c>
      <c r="B436" s="163" t="s">
        <v>1255</v>
      </c>
      <c r="C436" s="167" t="s">
        <v>288</v>
      </c>
      <c r="D436" s="80" t="s">
        <v>857</v>
      </c>
      <c r="E436" s="177" t="s">
        <v>862</v>
      </c>
      <c r="F436" s="167" t="s">
        <v>361</v>
      </c>
      <c r="G436" s="35">
        <f t="shared" ref="G436" si="67">IF(F436="1 - Rara vez",1,IF(F436="2 - Improbable",2,IF(F436="3 - Posible",3,IF(F436="4 - Probable",4,IF(F436="5 - Casi seguro",5,IF(F436="1 - Baja",6,IF(F436="2 - Media",7,IF(F436="3 - Alta",8,IF(F436="Seleccione",0)))))))))</f>
        <v>8</v>
      </c>
      <c r="H436" s="167" t="s">
        <v>364</v>
      </c>
      <c r="I436" s="35">
        <f t="shared" ref="I436" si="68">IF(H436="1 -Insignificante",1,IF(H436="2 -Menor",2,IF(H436="3 -Moderado",3,IF(H436="5 -Moderado",6,IF(H436="4 -Mayor",4,IF(H436="10 -Mayor",7,IF(H436="5 -Catastrófico",5,IF(H436="20 -Catastrófico",8,IF(H436="1 - Mínimo/Leve",9,IF(H436="2 - Importante",10,IF(H436="3 - Fuerte",11,IF(H436="Seleccione",0))))))))))))</f>
        <v>11</v>
      </c>
      <c r="J436" s="35">
        <f t="shared" ref="J436" si="69">IF(AND(G436=1,I436=1),1,IF(AND(G436=1,I436=2),2,IF(AND(G436=1,I436=3),3,IF(AND(G436=1,I436=4),4,IF(AND(G436=1,I436=5),5,IF(AND(G436=2,I436=1),6,IF(AND(G436=2,I436=2),7,IF(AND(G436=2,I436=3),8,IF(AND(G436=2,I436=4),9,IF(AND(G436=2,I436=5),10,IF(AND(G436=3,I436=1),11,IF(AND(G436=3,I436=2),12,IF(AND(G436=3,I436=3),13,IF(AND(G436=3,I436=4),14,IF(AND(G436=3,I436=5),15,IF(AND(G436=4,I436=1),16,IF(AND(G436=4,I436=2),17,IF(AND(G436=4,I436=3),18,IF(AND(G436=4,I436=4),19,IF(AND(G436=4,I436=5),20,IF(AND(G436=5,I436=1),21,IF(AND(G436=5,I436=2),22,IF(AND(G436=5,I436=3),23,IF(AND(G436=5,I436=4),24,IF(AND(G436=5,I436=5),25,IF(AND(G436=1,I436=6),26,IF(AND(G436=1,I436=7),27,IF(AND(G436=1,I436=8),28,IF(AND(G436=2,I436=6),29,IF(AND(G436=2,I436=7),30,IF(AND(G436=2,I436=8),31,IF(AND(G436=3,I436=6),32,IF(AND(G436=3,I436=7),33,IF(AND(G436=3,I436=8),34,IF(AND(G436=4,I436=6),35,IF(AND(G436=4,I436=7),36,IF(AND(G436=4,I436=8),37,IF(AND(G436=5,I436=6),38,IF(AND(G436=5,I436=7),39,IF(AND(G436=5,I436=8),40,IF(AND(G436=6,I436=9),41,IF(AND(G436=6,I436=10),42,IF(AND(G436=6,I436=11),43,IF(AND(G436=7,I436=9),44,IF(AND(G436=7,I436=10),45,IF(AND(G436=7,I436=11),46,IF(AND(G436=8,I436=9),47,IF(AND(G436=8,I436=10),48,IF(AND(G436=8,I436=11),49,"Seleccione")))))))))))))))))))))))))))))))))))))))))))))))))</f>
        <v>49</v>
      </c>
      <c r="K436" s="173" t="str">
        <f>IF(J436=1,'Etapa 2 - Análisis'!$Y$4,IF(J436=2,'Etapa 2 - Análisis'!$Z$4,IF(J436=6,'Etapa 2 - Análisis'!$AD$4,IF(J436=7,'Etapa 2 - Análisis'!$AE$4,IF(J436=11,'Etapa 2 - Análisis'!$AI$4,IF(J436=3,'Etapa 2 - Análisis'!$AA$4,IF(J436=8,'Etapa 2 - Análisis'!$AF$4,IF(J436=12,'Etapa 2 - Análisis'!$AJ$4,IF(J436=16,'Etapa 2 - Análisis'!$AN$4,IF(J436=4,'Etapa 2 - Análisis'!$AB$4,IF(J436=5,'Etapa 2 - Análisis'!$AC$4,IF(J436=9,'Etapa 2 - Análisis'!$AG$4,IF(J436=13,'Etapa 2 - Análisis'!$AK$4,IF(J436=17,'Etapa 2 - Análisis'!$AO$4,IF(J436=18,'Etapa 2 - Análisis'!$AP$4,IF(J436=21,'Etapa 2 - Análisis'!$AS$4,IF(J436=22,'Etapa 2 - Análisis'!$AT$4,IF(J436=10,'Etapa 2 - Análisis'!$AH$4,IF(J436=14,'Etapa 2 - Análisis'!$AL$4,IF(J436=15,'Etapa 2 - Análisis'!$AM$4,IF(J436=19,'Etapa 2 - Análisis'!$AQ$4,IF(J436=20,'Etapa 2 - Análisis'!$AR$4,IF(J436=23,'Etapa 2 - Análisis'!$AU$4,IF(J436=24,'Etapa 2 - Análisis'!$AV$4,IF(J436=25,'Etapa 2 - Análisis'!$AW$4,IF(J436=26,'Etapa 2 - Análisis'!$Y$13,IF(J436=27,'Etapa 2 - Análisis'!$Z$13,IF(J436=28,'Etapa 2 - Análisis'!$AA$13,IF(J436=29,'Etapa 2 - Análisis'!$AB$13,IF(J436=30,'Etapa 2 - Análisis'!$AC$13,IF(J436=31,'Etapa 2 - Análisis'!$AD$13,IF(J436=32,'Etapa 2 - Análisis'!$AE$13,IF(J436=33,'Etapa 2 - Análisis'!$AF$13,IF(J436=34,'Etapa 2 - Análisis'!$AG$13,IF(J436=35,'Etapa 2 - Análisis'!$AH$13,IF(J436=36,'Etapa 2 - Análisis'!$AI$13,IF(J436=37,'Etapa 2 - Análisis'!$AJ$13,IF(J436=38,'Etapa 2 - Análisis'!$AK$13,IF(J436=39,'Etapa 2 - Análisis'!$AL$13,IF(J436=40,'Etapa 2 - Análisis'!$AM$13,IF(J436=41,'Etapa 2 - Análisis'!$Y$8,IF(J436=42,'Etapa 2 - Análisis'!$Z$8,IF(J436=43,'Etapa 2 - Análisis'!$AA$8,IF(J436=44,'Etapa 2 - Análisis'!$AB$8,IF(J436=45,'Etapa 2 - Análisis'!$AC$8,IF(J436=46,'Etapa 2 - Análisis'!$AD$8,IF(J436=47,'Etapa 2 - Análisis'!$AE$8,IF(J436=48,'Etapa 2 - Análisis'!$AF$8,IF(J436=49,'Etapa 2 - Análisis'!$AG$8,"Sin Zona")))))))))))))))))))))))))))))))))))))))))))))))))</f>
        <v>ZONA DE OPORTUNIDAD MUY BENEFICIOSA</v>
      </c>
      <c r="L436" s="167" t="s">
        <v>369</v>
      </c>
      <c r="M436" s="65" t="s">
        <v>863</v>
      </c>
      <c r="N436" s="66" t="s">
        <v>376</v>
      </c>
      <c r="O436" s="66" t="s">
        <v>376</v>
      </c>
      <c r="P436" s="66" t="s">
        <v>376</v>
      </c>
      <c r="Q436" s="167" t="s">
        <v>218</v>
      </c>
      <c r="R436" s="35">
        <f t="shared" ref="R436" si="70">IF(Q436="1 - Rara vez",1,IF(Q436="2 - Improbable",2,IF(Q436="3 - Posible",3,IF(Q436="4 - Probable",4,IF(Q436="5 - Casi seguro",5,IF(Q436="1 - Baja",6,IF(Q436="2 - Media",7,IF(Q436="3 - Alta",8,IF(Q436="NO APLICA","",IF(Q436="Seleccione",0))))))))))</f>
        <v>0</v>
      </c>
      <c r="S436" s="167" t="s">
        <v>218</v>
      </c>
      <c r="T436" s="35">
        <f t="shared" ref="T436" si="71">IF(S436="1 -Insignificante",1,IF(S436="2 -Menor",2,IF(S436="3 -Moderado",3,IF(S436="4 -Mayor",4,IF(S436="10 -Mayor",7,IF(S436="5 -Catastrófico",5,IF(S436="5 -Moderado",6,IF(S436="20 -Catastrófico",8,IF(S436="1 - Mínimo/Leve",9,IF(S436="2 - Importante",10,IF(S436="3 - Fuerte",11,IF(S436="NO APLICA","",IF(S436="Seleccione",0)))))))))))))</f>
        <v>0</v>
      </c>
      <c r="U436" s="35" t="str">
        <f t="shared" ref="U436" si="72">IF(AND(R436=1,T436=1),1,IF(AND(R436=1,T436=2),2,IF(AND(R436=1,T436=3),3,IF(AND(R436=1,T436=4),4,IF(AND(R436=1,T436=5),5,IF(AND(R436=2,T436=1),6,IF(AND(R436=2,T436=2),7,IF(AND(R436=2,T436=3),8,IF(AND(R436=2,T436=4),9,IF(AND(R436=2,T436=5),10,IF(AND(R436=3,T436=1),11,IF(AND(R436=3,T436=2),12,IF(AND(R436=3,T436=3),13,IF(AND(R436=3,T436=4),14,IF(AND(R436=3,T436=5),15,IF(AND(R436=4,T436=1),16,IF(AND(R436=4,T436=2),17,IF(AND(R436=4,T436=3),18,IF(AND(R436=4,T436=4),19,IF(AND(R436=4,T436=5),20,IF(AND(R436=5,T436=1),21,IF(AND(R436=5,T436=2),22,IF(AND(R436=5,T436=3),23,IF(AND(R436=5,T436=4),24,IF(AND(R436=5,T436=5),25,IF(AND(R436=1,T436=6),26,IF(AND(R436=1,T436=7),27,IF(AND(R436=1,T436=8),28,IF(AND(R436=2,T436=6),29,IF(AND(R436=2,T436=7),30,IF(AND(R436=2,T436=8),31,IF(AND(R436=3,T436=6),32,IF(AND(R436=3,T436=7),33,IF(AND(R436=3,T436=8),34,IF(AND(R436=4,T436=6),35,IF(AND(R436=4,T436=7),36,IF(AND(R436=4,T436=8),37,IF(AND(R436=5,T436=6),38,IF(AND(R436=5,T436=7),39,IF(AND(R436=5,T436=8),40,IF(AND(R436=6,T436=9),41,IF(AND(R436=6,T436=10),42,IF(AND(R436=6,T436=11),43,IF(AND(R436=7,T436=9),44,IF(AND(R436=7,T436=10),45,IF(AND(R436=7,T436=11),46,IF(AND(R436=8,T436=9),47,IF(AND(R436=8,T436=10),48,IF(AND(R436=8,T436=11),49,IF(AND(R436="",T436=""),"","Seleccione"))))))))))))))))))))))))))))))))))))))))))))))))))</f>
        <v>Seleccione</v>
      </c>
      <c r="V436" s="173" t="str">
        <f>IF(U436=1,'Etapa 2 - Análisis'!$Y$4,IF(U436=2,'Etapa 2 - Análisis'!$Z$4,IF(U436=6,'Etapa 2 - Análisis'!$AD$4,IF(U436=7,'Etapa 2 - Análisis'!$AE$4,IF(U436=11,'Etapa 2 - Análisis'!$AI$4,IF(U436=3,'Etapa 2 - Análisis'!$AA$4,IF(U436=8,'Etapa 2 - Análisis'!$AF$4,IF(U436=12,'Etapa 2 - Análisis'!$AJ$4,IF(U436=16,'Etapa 2 - Análisis'!$AN$4,IF(U436=4,'Etapa 2 - Análisis'!$AB$4,IF(U436=5,'Etapa 2 - Análisis'!$AC$4,IF(U436=9,'Etapa 2 - Análisis'!$AF$4,IF(U436=13,'Etapa 2 - Análisis'!$AK$4,IF(U436=17,'Etapa 2 - Análisis'!$AO$4,IF(U436=18,'Etapa 2 - Análisis'!$AP$4,IF(U436=21,'Etapa 2 - Análisis'!$AS$4,IF(U436=22,'Etapa 2 - Análisis'!$AT$4,IF(U436=10,'Etapa 2 - Análisis'!$AH$4,IF(U436=14,'Etapa 2 - Análisis'!$AL$4,IF(U436=15,'Etapa 2 - Análisis'!$AM$4,IF(U436=19,'Etapa 2 - Análisis'!$AQ$4,IF(U436=20,'Etapa 2 - Análisis'!$AR$4,IF(U436=23,'Etapa 2 - Análisis'!$AU$4,IF(U436=24,'Etapa 2 - Análisis'!$AV$4,IF(U436=25,'Etapa 2 - Análisis'!$AW$4,IF(U436=26,'Etapa 2 - Análisis'!$Y$13,IF(U436=27,'Etapa 2 - Análisis'!$Z$13,IF(U436=28,'Etapa 2 - Análisis'!$AA$13,IF(U436=29,'Etapa 2 - Análisis'!$AB$13,IF(U436=30,'Etapa 2 - Análisis'!$AC$13,IF(U436=31,'Etapa 2 - Análisis'!$AD$13,IF(U436=32,'Etapa 2 - Análisis'!$AE$13,IF(U436=33,'Etapa 2 - Análisis'!$AF$13,IF(U436=34,'Etapa 2 - Análisis'!$AG$13,IF(U436=35,'Etapa 2 - Análisis'!$AH$13,IF(U436=36,'Etapa 2 - Análisis'!$AI$13,IF(U436=37,'Etapa 2 - Análisis'!$AJ$13,IF(U436=38,'Etapa 2 - Análisis'!$AK$13,IF(U436=39,'Etapa 2 - Análisis'!$AL$13,IF(U436=40,'Etapa 2 - Análisis'!$AM$13,IF(U436=41,'Etapa 2 - Análisis'!$Y$8,IF(U436=42,'Etapa 2 - Análisis'!$Z$8,IF(U436=43,'Etapa 2 - Análisis'!$AA$8,IF(U436=44,'Etapa 2 - Análisis'!$AB$8,IF(U436=45,'Etapa 2 - Análisis'!$AC$8,IF(U436=46,'Etapa 2 - Análisis'!$AD$8,IF(U436=47,'Etapa 2 - Análisis'!$AE$8,IF(U436=48,'Etapa 2 - Análisis'!$AF$8,IF(U436=49,'Etapa 2 - Análisis'!$AG$8,IF(U436="","NO APLICA","Sin Zona"))))))))))))))))))))))))))))))))))))))))))))))))))</f>
        <v>Sin Zona</v>
      </c>
      <c r="W436" s="80" t="s">
        <v>401</v>
      </c>
      <c r="X436" s="182" t="s">
        <v>430</v>
      </c>
      <c r="Y436" s="183"/>
      <c r="Z436" s="80" t="s">
        <v>866</v>
      </c>
      <c r="AA436" s="177" t="s">
        <v>869</v>
      </c>
    </row>
    <row r="437" spans="1:27" ht="35.25" customHeight="1" x14ac:dyDescent="0.25">
      <c r="A437" s="166"/>
      <c r="B437" s="164"/>
      <c r="C437" s="168"/>
      <c r="D437" s="80" t="s">
        <v>858</v>
      </c>
      <c r="E437" s="178"/>
      <c r="F437" s="168"/>
      <c r="G437" s="35"/>
      <c r="H437" s="168"/>
      <c r="I437" s="35"/>
      <c r="J437" s="35"/>
      <c r="K437" s="173"/>
      <c r="L437" s="168"/>
      <c r="M437" s="65" t="s">
        <v>864</v>
      </c>
      <c r="N437" s="66" t="s">
        <v>376</v>
      </c>
      <c r="O437" s="66" t="s">
        <v>376</v>
      </c>
      <c r="P437" s="66" t="s">
        <v>376</v>
      </c>
      <c r="Q437" s="168"/>
      <c r="R437" s="35"/>
      <c r="S437" s="168"/>
      <c r="T437" s="35"/>
      <c r="U437" s="35"/>
      <c r="V437" s="173"/>
      <c r="W437" s="65" t="s">
        <v>401</v>
      </c>
      <c r="X437" s="182" t="s">
        <v>430</v>
      </c>
      <c r="Y437" s="183"/>
      <c r="Z437" s="111" t="s">
        <v>867</v>
      </c>
      <c r="AA437" s="178"/>
    </row>
    <row r="438" spans="1:27" ht="41.25" customHeight="1" x14ac:dyDescent="0.25">
      <c r="A438" s="166"/>
      <c r="B438" s="164"/>
      <c r="C438" s="168"/>
      <c r="D438" s="80" t="s">
        <v>859</v>
      </c>
      <c r="E438" s="178"/>
      <c r="F438" s="168"/>
      <c r="G438" s="35"/>
      <c r="H438" s="168"/>
      <c r="I438" s="35"/>
      <c r="J438" s="35"/>
      <c r="K438" s="173"/>
      <c r="L438" s="168"/>
      <c r="M438" s="65" t="s">
        <v>865</v>
      </c>
      <c r="N438" s="66" t="s">
        <v>376</v>
      </c>
      <c r="O438" s="66" t="s">
        <v>376</v>
      </c>
      <c r="P438" s="66" t="s">
        <v>376</v>
      </c>
      <c r="Q438" s="168"/>
      <c r="R438" s="35"/>
      <c r="S438" s="168"/>
      <c r="T438" s="35"/>
      <c r="U438" s="35"/>
      <c r="V438" s="173"/>
      <c r="W438" s="65" t="s">
        <v>401</v>
      </c>
      <c r="X438" s="182" t="s">
        <v>430</v>
      </c>
      <c r="Y438" s="183"/>
      <c r="Z438" s="111" t="s">
        <v>868</v>
      </c>
      <c r="AA438" s="178"/>
    </row>
    <row r="439" spans="1:27" ht="42.75" customHeight="1" x14ac:dyDescent="0.25">
      <c r="A439" s="166"/>
      <c r="B439" s="164"/>
      <c r="C439" s="168"/>
      <c r="D439" s="113" t="s">
        <v>860</v>
      </c>
      <c r="E439" s="178"/>
      <c r="F439" s="168"/>
      <c r="G439" s="35"/>
      <c r="H439" s="168"/>
      <c r="I439" s="35"/>
      <c r="J439" s="35"/>
      <c r="K439" s="173"/>
      <c r="L439" s="168"/>
      <c r="M439" s="65"/>
      <c r="N439" s="66" t="s">
        <v>376</v>
      </c>
      <c r="O439" s="66" t="s">
        <v>376</v>
      </c>
      <c r="P439" s="66" t="s">
        <v>376</v>
      </c>
      <c r="Q439" s="168"/>
      <c r="R439" s="35"/>
      <c r="S439" s="168"/>
      <c r="T439" s="35"/>
      <c r="U439" s="35"/>
      <c r="V439" s="173"/>
      <c r="W439" s="80"/>
      <c r="X439" s="80"/>
      <c r="Y439" s="80"/>
      <c r="Z439" s="80"/>
      <c r="AA439" s="178"/>
    </row>
    <row r="440" spans="1:27" ht="40.5" customHeight="1" x14ac:dyDescent="0.25">
      <c r="A440" s="166"/>
      <c r="B440" s="165"/>
      <c r="C440" s="169"/>
      <c r="D440" s="113" t="s">
        <v>861</v>
      </c>
      <c r="E440" s="179"/>
      <c r="F440" s="169"/>
      <c r="G440" s="35"/>
      <c r="H440" s="169"/>
      <c r="I440" s="35"/>
      <c r="J440" s="35"/>
      <c r="K440" s="173"/>
      <c r="L440" s="169"/>
      <c r="M440" s="65"/>
      <c r="N440" s="66" t="s">
        <v>376</v>
      </c>
      <c r="O440" s="66" t="s">
        <v>376</v>
      </c>
      <c r="P440" s="66" t="s">
        <v>376</v>
      </c>
      <c r="Q440" s="169"/>
      <c r="R440" s="35"/>
      <c r="S440" s="169"/>
      <c r="T440" s="35"/>
      <c r="U440" s="35"/>
      <c r="V440" s="173"/>
      <c r="W440" s="80"/>
      <c r="X440" s="80"/>
      <c r="Y440" s="80"/>
      <c r="Z440" s="80"/>
      <c r="AA440" s="179"/>
    </row>
    <row r="441" spans="1:27" ht="97.5" customHeight="1" x14ac:dyDescent="0.25">
      <c r="A441" s="166">
        <v>85</v>
      </c>
      <c r="B441" s="163" t="s">
        <v>1166</v>
      </c>
      <c r="C441" s="167" t="s">
        <v>288</v>
      </c>
      <c r="D441" s="80" t="s">
        <v>870</v>
      </c>
      <c r="E441" s="177" t="s">
        <v>871</v>
      </c>
      <c r="F441" s="167" t="s">
        <v>361</v>
      </c>
      <c r="G441" s="35">
        <f t="shared" ref="G441" si="73">IF(F441="1 - Rara vez",1,IF(F441="2 - Improbable",2,IF(F441="3 - Posible",3,IF(F441="4 - Probable",4,IF(F441="5 - Casi seguro",5,IF(F441="1 - Baja",6,IF(F441="2 - Media",7,IF(F441="3 - Alta",8,IF(F441="Seleccione",0)))))))))</f>
        <v>8</v>
      </c>
      <c r="H441" s="167" t="s">
        <v>364</v>
      </c>
      <c r="I441" s="35">
        <f t="shared" ref="I441" si="74">IF(H441="1 -Insignificante",1,IF(H441="2 -Menor",2,IF(H441="3 -Moderado",3,IF(H441="5 -Moderado",6,IF(H441="4 -Mayor",4,IF(H441="10 -Mayor",7,IF(H441="5 -Catastrófico",5,IF(H441="20 -Catastrófico",8,IF(H441="1 - Mínimo/Leve",9,IF(H441="2 - Importante",10,IF(H441="3 - Fuerte",11,IF(H441="Seleccione",0))))))))))))</f>
        <v>11</v>
      </c>
      <c r="J441" s="35">
        <f t="shared" ref="J441" si="75">IF(AND(G441=1,I441=1),1,IF(AND(G441=1,I441=2),2,IF(AND(G441=1,I441=3),3,IF(AND(G441=1,I441=4),4,IF(AND(G441=1,I441=5),5,IF(AND(G441=2,I441=1),6,IF(AND(G441=2,I441=2),7,IF(AND(G441=2,I441=3),8,IF(AND(G441=2,I441=4),9,IF(AND(G441=2,I441=5),10,IF(AND(G441=3,I441=1),11,IF(AND(G441=3,I441=2),12,IF(AND(G441=3,I441=3),13,IF(AND(G441=3,I441=4),14,IF(AND(G441=3,I441=5),15,IF(AND(G441=4,I441=1),16,IF(AND(G441=4,I441=2),17,IF(AND(G441=4,I441=3),18,IF(AND(G441=4,I441=4),19,IF(AND(G441=4,I441=5),20,IF(AND(G441=5,I441=1),21,IF(AND(G441=5,I441=2),22,IF(AND(G441=5,I441=3),23,IF(AND(G441=5,I441=4),24,IF(AND(G441=5,I441=5),25,IF(AND(G441=1,I441=6),26,IF(AND(G441=1,I441=7),27,IF(AND(G441=1,I441=8),28,IF(AND(G441=2,I441=6),29,IF(AND(G441=2,I441=7),30,IF(AND(G441=2,I441=8),31,IF(AND(G441=3,I441=6),32,IF(AND(G441=3,I441=7),33,IF(AND(G441=3,I441=8),34,IF(AND(G441=4,I441=6),35,IF(AND(G441=4,I441=7),36,IF(AND(G441=4,I441=8),37,IF(AND(G441=5,I441=6),38,IF(AND(G441=5,I441=7),39,IF(AND(G441=5,I441=8),40,IF(AND(G441=6,I441=9),41,IF(AND(G441=6,I441=10),42,IF(AND(G441=6,I441=11),43,IF(AND(G441=7,I441=9),44,IF(AND(G441=7,I441=10),45,IF(AND(G441=7,I441=11),46,IF(AND(G441=8,I441=9),47,IF(AND(G441=8,I441=10),48,IF(AND(G441=8,I441=11),49,"Seleccione")))))))))))))))))))))))))))))))))))))))))))))))))</f>
        <v>49</v>
      </c>
      <c r="K441" s="173" t="str">
        <f>IF(J441=1,'Etapa 2 - Análisis'!$Y$4,IF(J441=2,'Etapa 2 - Análisis'!$Z$4,IF(J441=6,'Etapa 2 - Análisis'!$AD$4,IF(J441=7,'Etapa 2 - Análisis'!$AE$4,IF(J441=11,'Etapa 2 - Análisis'!$AI$4,IF(J441=3,'Etapa 2 - Análisis'!$AA$4,IF(J441=8,'Etapa 2 - Análisis'!$AF$4,IF(J441=12,'Etapa 2 - Análisis'!$AJ$4,IF(J441=16,'Etapa 2 - Análisis'!$AN$4,IF(J441=4,'Etapa 2 - Análisis'!$AB$4,IF(J441=5,'Etapa 2 - Análisis'!$AC$4,IF(J441=9,'Etapa 2 - Análisis'!$AG$4,IF(J441=13,'Etapa 2 - Análisis'!$AK$4,IF(J441=17,'Etapa 2 - Análisis'!$AO$4,IF(J441=18,'Etapa 2 - Análisis'!$AP$4,IF(J441=21,'Etapa 2 - Análisis'!$AS$4,IF(J441=22,'Etapa 2 - Análisis'!$AT$4,IF(J441=10,'Etapa 2 - Análisis'!$AH$4,IF(J441=14,'Etapa 2 - Análisis'!$AL$4,IF(J441=15,'Etapa 2 - Análisis'!$AM$4,IF(J441=19,'Etapa 2 - Análisis'!$AQ$4,IF(J441=20,'Etapa 2 - Análisis'!$AR$4,IF(J441=23,'Etapa 2 - Análisis'!$AU$4,IF(J441=24,'Etapa 2 - Análisis'!$AV$4,IF(J441=25,'Etapa 2 - Análisis'!$AW$4,IF(J441=26,'Etapa 2 - Análisis'!$Y$13,IF(J441=27,'Etapa 2 - Análisis'!$Z$13,IF(J441=28,'Etapa 2 - Análisis'!$AA$13,IF(J441=29,'Etapa 2 - Análisis'!$AB$13,IF(J441=30,'Etapa 2 - Análisis'!$AC$13,IF(J441=31,'Etapa 2 - Análisis'!$AD$13,IF(J441=32,'Etapa 2 - Análisis'!$AE$13,IF(J441=33,'Etapa 2 - Análisis'!$AF$13,IF(J441=34,'Etapa 2 - Análisis'!$AG$13,IF(J441=35,'Etapa 2 - Análisis'!$AH$13,IF(J441=36,'Etapa 2 - Análisis'!$AI$13,IF(J441=37,'Etapa 2 - Análisis'!$AJ$13,IF(J441=38,'Etapa 2 - Análisis'!$AK$13,IF(J441=39,'Etapa 2 - Análisis'!$AL$13,IF(J441=40,'Etapa 2 - Análisis'!$AM$13,IF(J441=41,'Etapa 2 - Análisis'!$Y$8,IF(J441=42,'Etapa 2 - Análisis'!$Z$8,IF(J441=43,'Etapa 2 - Análisis'!$AA$8,IF(J441=44,'Etapa 2 - Análisis'!$AB$8,IF(J441=45,'Etapa 2 - Análisis'!$AC$8,IF(J441=46,'Etapa 2 - Análisis'!$AD$8,IF(J441=47,'Etapa 2 - Análisis'!$AE$8,IF(J441=48,'Etapa 2 - Análisis'!$AF$8,IF(J441=49,'Etapa 2 - Análisis'!$AG$8,"Sin Zona")))))))))))))))))))))))))))))))))))))))))))))))))</f>
        <v>ZONA DE OPORTUNIDAD MUY BENEFICIOSA</v>
      </c>
      <c r="L441" s="167" t="s">
        <v>369</v>
      </c>
      <c r="M441" s="65" t="s">
        <v>891</v>
      </c>
      <c r="N441" s="66" t="s">
        <v>376</v>
      </c>
      <c r="O441" s="35" t="str">
        <f>IF($C$441="Oportunidad","NO APLICA","")</f>
        <v>NO APLICA</v>
      </c>
      <c r="P441" s="35" t="str">
        <f>IF($C$441="Oportunidad","NO APLICA","")</f>
        <v>NO APLICA</v>
      </c>
      <c r="Q441" s="167" t="s">
        <v>376</v>
      </c>
      <c r="R441" s="35" t="str">
        <f t="shared" ref="R441" si="76">IF(Q441="1 - Rara vez",1,IF(Q441="2 - Improbable",2,IF(Q441="3 - Posible",3,IF(Q441="4 - Probable",4,IF(Q441="5 - Casi seguro",5,IF(Q441="1 - Baja",6,IF(Q441="2 - Media",7,IF(Q441="3 - Alta",8,IF(Q441="NO APLICA","",IF(Q441="Seleccione",0))))))))))</f>
        <v/>
      </c>
      <c r="S441" s="167" t="s">
        <v>376</v>
      </c>
      <c r="T441" s="35" t="str">
        <f t="shared" ref="T441" si="77">IF(S441="1 -Insignificante",1,IF(S441="2 -Menor",2,IF(S441="3 -Moderado",3,IF(S441="4 -Mayor",4,IF(S441="10 -Mayor",7,IF(S441="5 -Catastrófico",5,IF(S441="5 -Moderado",6,IF(S441="20 -Catastrófico",8,IF(S441="1 - Mínimo/Leve",9,IF(S441="2 - Importante",10,IF(S441="3 - Fuerte",11,IF(S441="NO APLICA","",IF(S441="Seleccione",0)))))))))))))</f>
        <v/>
      </c>
      <c r="U441" s="35" t="str">
        <f t="shared" ref="U441" si="78">IF(AND(R441=1,T441=1),1,IF(AND(R441=1,T441=2),2,IF(AND(R441=1,T441=3),3,IF(AND(R441=1,T441=4),4,IF(AND(R441=1,T441=5),5,IF(AND(R441=2,T441=1),6,IF(AND(R441=2,T441=2),7,IF(AND(R441=2,T441=3),8,IF(AND(R441=2,T441=4),9,IF(AND(R441=2,T441=5),10,IF(AND(R441=3,T441=1),11,IF(AND(R441=3,T441=2),12,IF(AND(R441=3,T441=3),13,IF(AND(R441=3,T441=4),14,IF(AND(R441=3,T441=5),15,IF(AND(R441=4,T441=1),16,IF(AND(R441=4,T441=2),17,IF(AND(R441=4,T441=3),18,IF(AND(R441=4,T441=4),19,IF(AND(R441=4,T441=5),20,IF(AND(R441=5,T441=1),21,IF(AND(R441=5,T441=2),22,IF(AND(R441=5,T441=3),23,IF(AND(R441=5,T441=4),24,IF(AND(R441=5,T441=5),25,IF(AND(R441=1,T441=6),26,IF(AND(R441=1,T441=7),27,IF(AND(R441=1,T441=8),28,IF(AND(R441=2,T441=6),29,IF(AND(R441=2,T441=7),30,IF(AND(R441=2,T441=8),31,IF(AND(R441=3,T441=6),32,IF(AND(R441=3,T441=7),33,IF(AND(R441=3,T441=8),34,IF(AND(R441=4,T441=6),35,IF(AND(R441=4,T441=7),36,IF(AND(R441=4,T441=8),37,IF(AND(R441=5,T441=6),38,IF(AND(R441=5,T441=7),39,IF(AND(R441=5,T441=8),40,IF(AND(R441=6,T441=9),41,IF(AND(R441=6,T441=10),42,IF(AND(R441=6,T441=11),43,IF(AND(R441=7,T441=9),44,IF(AND(R441=7,T441=10),45,IF(AND(R441=7,T441=11),46,IF(AND(R441=8,T441=9),47,IF(AND(R441=8,T441=10),48,IF(AND(R441=8,T441=11),49,IF(AND(R441="",T441=""),"","Seleccione"))))))))))))))))))))))))))))))))))))))))))))))))))</f>
        <v/>
      </c>
      <c r="V441" s="173" t="str">
        <f>IF(U441=1,'Etapa 2 - Análisis'!$Y$4,IF(U441=2,'Etapa 2 - Análisis'!$Z$4,IF(U441=6,'Etapa 2 - Análisis'!$AD$4,IF(U441=7,'Etapa 2 - Análisis'!$AE$4,IF(U441=11,'Etapa 2 - Análisis'!$AI$4,IF(U441=3,'Etapa 2 - Análisis'!$AA$4,IF(U441=8,'Etapa 2 - Análisis'!$AF$4,IF(U441=12,'Etapa 2 - Análisis'!$AJ$4,IF(U441=16,'Etapa 2 - Análisis'!$AN$4,IF(U441=4,'Etapa 2 - Análisis'!$AB$4,IF(U441=5,'Etapa 2 - Análisis'!$AC$4,IF(U441=9,'Etapa 2 - Análisis'!$AF$4,IF(U441=13,'Etapa 2 - Análisis'!$AK$4,IF(U441=17,'Etapa 2 - Análisis'!$AO$4,IF(U441=18,'Etapa 2 - Análisis'!$AP$4,IF(U441=21,'Etapa 2 - Análisis'!$AS$4,IF(U441=22,'Etapa 2 - Análisis'!$AT$4,IF(U441=10,'Etapa 2 - Análisis'!$AH$4,IF(U441=14,'Etapa 2 - Análisis'!$AL$4,IF(U441=15,'Etapa 2 - Análisis'!$AM$4,IF(U441=19,'Etapa 2 - Análisis'!$AQ$4,IF(U441=20,'Etapa 2 - Análisis'!$AR$4,IF(U441=23,'Etapa 2 - Análisis'!$AU$4,IF(U441=24,'Etapa 2 - Análisis'!$AV$4,IF(U441=25,'Etapa 2 - Análisis'!$AW$4,IF(U441=26,'Etapa 2 - Análisis'!$Y$13,IF(U441=27,'Etapa 2 - Análisis'!$Z$13,IF(U441=28,'Etapa 2 - Análisis'!$AA$13,IF(U441=29,'Etapa 2 - Análisis'!$AB$13,IF(U441=30,'Etapa 2 - Análisis'!$AC$13,IF(U441=31,'Etapa 2 - Análisis'!$AD$13,IF(U441=32,'Etapa 2 - Análisis'!$AE$13,IF(U441=33,'Etapa 2 - Análisis'!$AF$13,IF(U441=34,'Etapa 2 - Análisis'!$AG$13,IF(U441=35,'Etapa 2 - Análisis'!$AH$13,IF(U441=36,'Etapa 2 - Análisis'!$AI$13,IF(U441=37,'Etapa 2 - Análisis'!$AJ$13,IF(U441=38,'Etapa 2 - Análisis'!$AK$13,IF(U441=39,'Etapa 2 - Análisis'!$AL$13,IF(U441=40,'Etapa 2 - Análisis'!$AM$13,IF(U441=41,'Etapa 2 - Análisis'!$Y$8,IF(U441=42,'Etapa 2 - Análisis'!$Z$8,IF(U441=43,'Etapa 2 - Análisis'!$AA$8,IF(U441=44,'Etapa 2 - Análisis'!$AB$8,IF(U441=45,'Etapa 2 - Análisis'!$AC$8,IF(U441=46,'Etapa 2 - Análisis'!$AD$8,IF(U441=47,'Etapa 2 - Análisis'!$AE$8,IF(U441=48,'Etapa 2 - Análisis'!$AF$8,IF(U441=49,'Etapa 2 - Análisis'!$AG$8,IF(U441="","NO APLICA","Sin Zona"))))))))))))))))))))))))))))))))))))))))))))))))))</f>
        <v>NO APLICA</v>
      </c>
      <c r="W441" s="65" t="s">
        <v>689</v>
      </c>
      <c r="X441" s="145" t="s">
        <v>872</v>
      </c>
      <c r="Y441" s="145" t="s">
        <v>564</v>
      </c>
      <c r="Z441" s="80" t="s">
        <v>873</v>
      </c>
      <c r="AA441" s="177" t="s">
        <v>874</v>
      </c>
    </row>
    <row r="442" spans="1:27" x14ac:dyDescent="0.25">
      <c r="A442" s="166"/>
      <c r="B442" s="164"/>
      <c r="C442" s="168"/>
      <c r="D442" s="80"/>
      <c r="E442" s="178"/>
      <c r="F442" s="168"/>
      <c r="G442" s="35"/>
      <c r="H442" s="168"/>
      <c r="I442" s="35"/>
      <c r="J442" s="35"/>
      <c r="K442" s="173"/>
      <c r="L442" s="168"/>
      <c r="M442" s="65"/>
      <c r="N442" s="66" t="s">
        <v>376</v>
      </c>
      <c r="O442" s="35" t="str">
        <f t="shared" ref="O442:P445" si="79">IF($C$441="Oportunidad","NO APLICA","")</f>
        <v>NO APLICA</v>
      </c>
      <c r="P442" s="35" t="str">
        <f t="shared" si="79"/>
        <v>NO APLICA</v>
      </c>
      <c r="Q442" s="168"/>
      <c r="R442" s="35"/>
      <c r="S442" s="168"/>
      <c r="T442" s="35"/>
      <c r="U442" s="35"/>
      <c r="V442" s="173"/>
      <c r="W442" s="80"/>
      <c r="X442" s="80"/>
      <c r="Y442" s="80"/>
      <c r="Z442" s="80"/>
      <c r="AA442" s="178"/>
    </row>
    <row r="443" spans="1:27" x14ac:dyDescent="0.25">
      <c r="A443" s="166"/>
      <c r="B443" s="164"/>
      <c r="C443" s="168"/>
      <c r="D443" s="80"/>
      <c r="E443" s="178"/>
      <c r="F443" s="168"/>
      <c r="G443" s="35"/>
      <c r="H443" s="168"/>
      <c r="I443" s="35"/>
      <c r="J443" s="35"/>
      <c r="K443" s="173"/>
      <c r="L443" s="168"/>
      <c r="M443" s="65"/>
      <c r="N443" s="66" t="s">
        <v>376</v>
      </c>
      <c r="O443" s="35" t="str">
        <f t="shared" si="79"/>
        <v>NO APLICA</v>
      </c>
      <c r="P443" s="35" t="str">
        <f t="shared" si="79"/>
        <v>NO APLICA</v>
      </c>
      <c r="Q443" s="168"/>
      <c r="R443" s="35"/>
      <c r="S443" s="168"/>
      <c r="T443" s="35"/>
      <c r="U443" s="35"/>
      <c r="V443" s="173"/>
      <c r="W443" s="80"/>
      <c r="X443" s="80"/>
      <c r="Y443" s="80"/>
      <c r="Z443" s="80"/>
      <c r="AA443" s="178"/>
    </row>
    <row r="444" spans="1:27" x14ac:dyDescent="0.25">
      <c r="A444" s="166"/>
      <c r="B444" s="164"/>
      <c r="C444" s="168"/>
      <c r="D444" s="80"/>
      <c r="E444" s="178"/>
      <c r="F444" s="168"/>
      <c r="G444" s="35"/>
      <c r="H444" s="168"/>
      <c r="I444" s="35"/>
      <c r="J444" s="35"/>
      <c r="K444" s="173"/>
      <c r="L444" s="168"/>
      <c r="M444" s="65"/>
      <c r="N444" s="66" t="s">
        <v>376</v>
      </c>
      <c r="O444" s="35" t="str">
        <f t="shared" si="79"/>
        <v>NO APLICA</v>
      </c>
      <c r="P444" s="35" t="str">
        <f t="shared" si="79"/>
        <v>NO APLICA</v>
      </c>
      <c r="Q444" s="168"/>
      <c r="R444" s="35"/>
      <c r="S444" s="168"/>
      <c r="T444" s="35"/>
      <c r="U444" s="35"/>
      <c r="V444" s="173"/>
      <c r="W444" s="80"/>
      <c r="X444" s="80"/>
      <c r="Y444" s="80"/>
      <c r="Z444" s="80"/>
      <c r="AA444" s="178"/>
    </row>
    <row r="445" spans="1:27" x14ac:dyDescent="0.25">
      <c r="A445" s="166"/>
      <c r="B445" s="165"/>
      <c r="C445" s="169"/>
      <c r="D445" s="80"/>
      <c r="E445" s="179"/>
      <c r="F445" s="169"/>
      <c r="G445" s="35"/>
      <c r="H445" s="169"/>
      <c r="I445" s="35"/>
      <c r="J445" s="35"/>
      <c r="K445" s="173"/>
      <c r="L445" s="169"/>
      <c r="M445" s="65"/>
      <c r="N445" s="66" t="s">
        <v>376</v>
      </c>
      <c r="O445" s="35" t="str">
        <f t="shared" si="79"/>
        <v>NO APLICA</v>
      </c>
      <c r="P445" s="35" t="str">
        <f t="shared" si="79"/>
        <v>NO APLICA</v>
      </c>
      <c r="Q445" s="169"/>
      <c r="R445" s="35"/>
      <c r="S445" s="169"/>
      <c r="T445" s="35"/>
      <c r="U445" s="35"/>
      <c r="V445" s="173"/>
      <c r="W445" s="80"/>
      <c r="X445" s="80"/>
      <c r="Y445" s="80"/>
      <c r="Z445" s="80"/>
      <c r="AA445" s="179"/>
    </row>
    <row r="446" spans="1:27" ht="93" customHeight="1" x14ac:dyDescent="0.25">
      <c r="A446" s="166">
        <v>86</v>
      </c>
      <c r="B446" s="163" t="s">
        <v>1173</v>
      </c>
      <c r="C446" s="167" t="s">
        <v>288</v>
      </c>
      <c r="D446" s="126" t="s">
        <v>992</v>
      </c>
      <c r="E446" s="170" t="s">
        <v>993</v>
      </c>
      <c r="F446" s="167" t="s">
        <v>361</v>
      </c>
      <c r="G446" s="35">
        <f t="shared" ref="G446" si="80">IF(F446="1 - Rara vez",1,IF(F446="2 - Improbable",2,IF(F446="3 - Posible",3,IF(F446="4 - Probable",4,IF(F446="5 - Casi seguro",5,IF(F446="1 - Baja",6,IF(F446="2 - Media",7,IF(F446="3 - Alta",8,IF(F446="Seleccione",0)))))))))</f>
        <v>8</v>
      </c>
      <c r="H446" s="167" t="s">
        <v>364</v>
      </c>
      <c r="I446" s="35">
        <f t="shared" ref="I446" si="81">IF(H446="1 -Insignificante",1,IF(H446="2 -Menor",2,IF(H446="3 -Moderado",3,IF(H446="5 -Moderado",6,IF(H446="4 -Mayor",4,IF(H446="10 -Mayor",7,IF(H446="5 -Catastrófico",5,IF(H446="20 -Catastrófico",8,IF(H446="1 - Mínimo/Leve",9,IF(H446="2 - Importante",10,IF(H446="3 - Fuerte",11,IF(H446="Seleccione",0))))))))))))</f>
        <v>11</v>
      </c>
      <c r="J446" s="35">
        <f t="shared" ref="J446" si="82">IF(AND(G446=1,I446=1),1,IF(AND(G446=1,I446=2),2,IF(AND(G446=1,I446=3),3,IF(AND(G446=1,I446=4),4,IF(AND(G446=1,I446=5),5,IF(AND(G446=2,I446=1),6,IF(AND(G446=2,I446=2),7,IF(AND(G446=2,I446=3),8,IF(AND(G446=2,I446=4),9,IF(AND(G446=2,I446=5),10,IF(AND(G446=3,I446=1),11,IF(AND(G446=3,I446=2),12,IF(AND(G446=3,I446=3),13,IF(AND(G446=3,I446=4),14,IF(AND(G446=3,I446=5),15,IF(AND(G446=4,I446=1),16,IF(AND(G446=4,I446=2),17,IF(AND(G446=4,I446=3),18,IF(AND(G446=4,I446=4),19,IF(AND(G446=4,I446=5),20,IF(AND(G446=5,I446=1),21,IF(AND(G446=5,I446=2),22,IF(AND(G446=5,I446=3),23,IF(AND(G446=5,I446=4),24,IF(AND(G446=5,I446=5),25,IF(AND(G446=1,I446=6),26,IF(AND(G446=1,I446=7),27,IF(AND(G446=1,I446=8),28,IF(AND(G446=2,I446=6),29,IF(AND(G446=2,I446=7),30,IF(AND(G446=2,I446=8),31,IF(AND(G446=3,I446=6),32,IF(AND(G446=3,I446=7),33,IF(AND(G446=3,I446=8),34,IF(AND(G446=4,I446=6),35,IF(AND(G446=4,I446=7),36,IF(AND(G446=4,I446=8),37,IF(AND(G446=5,I446=6),38,IF(AND(G446=5,I446=7),39,IF(AND(G446=5,I446=8),40,IF(AND(G446=6,I446=9),41,IF(AND(G446=6,I446=10),42,IF(AND(G446=6,I446=11),43,IF(AND(G446=7,I446=9),44,IF(AND(G446=7,I446=10),45,IF(AND(G446=7,I446=11),46,IF(AND(G446=8,I446=9),47,IF(AND(G446=8,I446=10),48,IF(AND(G446=8,I446=11),49,"Seleccione")))))))))))))))))))))))))))))))))))))))))))))))))</f>
        <v>49</v>
      </c>
      <c r="K446" s="173" t="str">
        <f>IF(J446=1,'Etapa 2 - Análisis'!$Y$4,IF(J446=2,'Etapa 2 - Análisis'!$Z$4,IF(J446=6,'Etapa 2 - Análisis'!$AD$4,IF(J446=7,'Etapa 2 - Análisis'!$AE$4,IF(J446=11,'Etapa 2 - Análisis'!$AI$4,IF(J446=3,'Etapa 2 - Análisis'!$AA$4,IF(J446=8,'Etapa 2 - Análisis'!$AF$4,IF(J446=12,'Etapa 2 - Análisis'!$AJ$4,IF(J446=16,'Etapa 2 - Análisis'!$AN$4,IF(J446=4,'Etapa 2 - Análisis'!$AB$4,IF(J446=5,'Etapa 2 - Análisis'!$AC$4,IF(J446=9,'Etapa 2 - Análisis'!$AG$4,IF(J446=13,'Etapa 2 - Análisis'!$AK$4,IF(J446=17,'Etapa 2 - Análisis'!$AO$4,IF(J446=18,'Etapa 2 - Análisis'!$AP$4,IF(J446=21,'Etapa 2 - Análisis'!$AS$4,IF(J446=22,'Etapa 2 - Análisis'!$AT$4,IF(J446=10,'Etapa 2 - Análisis'!$AH$4,IF(J446=14,'Etapa 2 - Análisis'!$AL$4,IF(J446=15,'Etapa 2 - Análisis'!$AM$4,IF(J446=19,'Etapa 2 - Análisis'!$AQ$4,IF(J446=20,'Etapa 2 - Análisis'!$AR$4,IF(J446=23,'Etapa 2 - Análisis'!$AU$4,IF(J446=24,'Etapa 2 - Análisis'!$AV$4,IF(J446=25,'Etapa 2 - Análisis'!$AW$4,IF(J446=26,'Etapa 2 - Análisis'!$Y$13,IF(J446=27,'Etapa 2 - Análisis'!$Z$13,IF(J446=28,'Etapa 2 - Análisis'!$AA$13,IF(J446=29,'Etapa 2 - Análisis'!$AB$13,IF(J446=30,'Etapa 2 - Análisis'!$AC$13,IF(J446=31,'Etapa 2 - Análisis'!$AD$13,IF(J446=32,'Etapa 2 - Análisis'!$AE$13,IF(J446=33,'Etapa 2 - Análisis'!$AF$13,IF(J446=34,'Etapa 2 - Análisis'!$AG$13,IF(J446=35,'Etapa 2 - Análisis'!$AH$13,IF(J446=36,'Etapa 2 - Análisis'!$AI$13,IF(J446=37,'Etapa 2 - Análisis'!$AJ$13,IF(J446=38,'Etapa 2 - Análisis'!$AK$13,IF(J446=39,'Etapa 2 - Análisis'!$AL$13,IF(J446=40,'Etapa 2 - Análisis'!$AM$13,IF(J446=41,'Etapa 2 - Análisis'!$Y$8,IF(J446=42,'Etapa 2 - Análisis'!$Z$8,IF(J446=43,'Etapa 2 - Análisis'!$AA$8,IF(J446=44,'Etapa 2 - Análisis'!$AB$8,IF(J446=45,'Etapa 2 - Análisis'!$AC$8,IF(J446=46,'Etapa 2 - Análisis'!$AD$8,IF(J446=47,'Etapa 2 - Análisis'!$AE$8,IF(J446=48,'Etapa 2 - Análisis'!$AF$8,IF(J446=49,'Etapa 2 - Análisis'!$AG$8,"Sin Zona")))))))))))))))))))))))))))))))))))))))))))))))))</f>
        <v>ZONA DE OPORTUNIDAD MUY BENEFICIOSA</v>
      </c>
      <c r="L446" s="167" t="s">
        <v>369</v>
      </c>
      <c r="M446" s="125" t="s">
        <v>994</v>
      </c>
      <c r="N446" s="66" t="s">
        <v>376</v>
      </c>
      <c r="O446" s="35" t="str">
        <f>IF($C$446="Oportunidad","NO APLICA","")</f>
        <v>NO APLICA</v>
      </c>
      <c r="P446" s="35" t="str">
        <f>IF($C$446="Oportunidad","NO APLICA","")</f>
        <v>NO APLICA</v>
      </c>
      <c r="Q446" s="167" t="s">
        <v>376</v>
      </c>
      <c r="R446" s="35" t="str">
        <f t="shared" ref="R446" si="83">IF(Q446="1 - Rara vez",1,IF(Q446="2 - Improbable",2,IF(Q446="3 - Posible",3,IF(Q446="4 - Probable",4,IF(Q446="5 - Casi seguro",5,IF(Q446="1 - Baja",6,IF(Q446="2 - Media",7,IF(Q446="3 - Alta",8,IF(Q446="NO APLICA","",IF(Q446="Seleccione",0))))))))))</f>
        <v/>
      </c>
      <c r="S446" s="167" t="s">
        <v>376</v>
      </c>
      <c r="T446" s="35" t="str">
        <f t="shared" ref="T446" si="84">IF(S446="1 -Insignificante",1,IF(S446="2 -Menor",2,IF(S446="3 -Moderado",3,IF(S446="4 -Mayor",4,IF(S446="10 -Mayor",7,IF(S446="5 -Catastrófico",5,IF(S446="5 -Moderado",6,IF(S446="20 -Catastrófico",8,IF(S446="1 - Mínimo/Leve",9,IF(S446="2 - Importante",10,IF(S446="3 - Fuerte",11,IF(S446="NO APLICA","",IF(S446="Seleccione",0)))))))))))))</f>
        <v/>
      </c>
      <c r="U446" s="35" t="str">
        <f t="shared" ref="U446" si="85">IF(AND(R446=1,T446=1),1,IF(AND(R446=1,T446=2),2,IF(AND(R446=1,T446=3),3,IF(AND(R446=1,T446=4),4,IF(AND(R446=1,T446=5),5,IF(AND(R446=2,T446=1),6,IF(AND(R446=2,T446=2),7,IF(AND(R446=2,T446=3),8,IF(AND(R446=2,T446=4),9,IF(AND(R446=2,T446=5),10,IF(AND(R446=3,T446=1),11,IF(AND(R446=3,T446=2),12,IF(AND(R446=3,T446=3),13,IF(AND(R446=3,T446=4),14,IF(AND(R446=3,T446=5),15,IF(AND(R446=4,T446=1),16,IF(AND(R446=4,T446=2),17,IF(AND(R446=4,T446=3),18,IF(AND(R446=4,T446=4),19,IF(AND(R446=4,T446=5),20,IF(AND(R446=5,T446=1),21,IF(AND(R446=5,T446=2),22,IF(AND(R446=5,T446=3),23,IF(AND(R446=5,T446=4),24,IF(AND(R446=5,T446=5),25,IF(AND(R446=1,T446=6),26,IF(AND(R446=1,T446=7),27,IF(AND(R446=1,T446=8),28,IF(AND(R446=2,T446=6),29,IF(AND(R446=2,T446=7),30,IF(AND(R446=2,T446=8),31,IF(AND(R446=3,T446=6),32,IF(AND(R446=3,T446=7),33,IF(AND(R446=3,T446=8),34,IF(AND(R446=4,T446=6),35,IF(AND(R446=4,T446=7),36,IF(AND(R446=4,T446=8),37,IF(AND(R446=5,T446=6),38,IF(AND(R446=5,T446=7),39,IF(AND(R446=5,T446=8),40,IF(AND(R446=6,T446=9),41,IF(AND(R446=6,T446=10),42,IF(AND(R446=6,T446=11),43,IF(AND(R446=7,T446=9),44,IF(AND(R446=7,T446=10),45,IF(AND(R446=7,T446=11),46,IF(AND(R446=8,T446=9),47,IF(AND(R446=8,T446=10),48,IF(AND(R446=8,T446=11),49,IF(AND(R446="",T446=""),"","Seleccione"))))))))))))))))))))))))))))))))))))))))))))))))))</f>
        <v/>
      </c>
      <c r="V446" s="173" t="str">
        <f>IF(U446=1,'Etapa 2 - Análisis'!$Y$4,IF(U446=2,'Etapa 2 - Análisis'!$Z$4,IF(U446=6,'Etapa 2 - Análisis'!$AD$4,IF(U446=7,'Etapa 2 - Análisis'!$AE$4,IF(U446=11,'Etapa 2 - Análisis'!$AI$4,IF(U446=3,'Etapa 2 - Análisis'!$AA$4,IF(U446=8,'Etapa 2 - Análisis'!$AF$4,IF(U446=12,'Etapa 2 - Análisis'!$AJ$4,IF(U446=16,'Etapa 2 - Análisis'!$AN$4,IF(U446=4,'Etapa 2 - Análisis'!$AB$4,IF(U446=5,'Etapa 2 - Análisis'!$AC$4,IF(U446=9,'Etapa 2 - Análisis'!$AF$4,IF(U446=13,'Etapa 2 - Análisis'!$AK$4,IF(U446=17,'Etapa 2 - Análisis'!$AO$4,IF(U446=18,'Etapa 2 - Análisis'!$AP$4,IF(U446=21,'Etapa 2 - Análisis'!$AS$4,IF(U446=22,'Etapa 2 - Análisis'!$AT$4,IF(U446=10,'Etapa 2 - Análisis'!$AH$4,IF(U446=14,'Etapa 2 - Análisis'!$AL$4,IF(U446=15,'Etapa 2 - Análisis'!$AM$4,IF(U446=19,'Etapa 2 - Análisis'!$AQ$4,IF(U446=20,'Etapa 2 - Análisis'!$AR$4,IF(U446=23,'Etapa 2 - Análisis'!$AU$4,IF(U446=24,'Etapa 2 - Análisis'!$AV$4,IF(U446=25,'Etapa 2 - Análisis'!$AW$4,IF(U446=26,'Etapa 2 - Análisis'!$Y$13,IF(U446=27,'Etapa 2 - Análisis'!$Z$13,IF(U446=28,'Etapa 2 - Análisis'!$AA$13,IF(U446=29,'Etapa 2 - Análisis'!$AB$13,IF(U446=30,'Etapa 2 - Análisis'!$AC$13,IF(U446=31,'Etapa 2 - Análisis'!$AD$13,IF(U446=32,'Etapa 2 - Análisis'!$AE$13,IF(U446=33,'Etapa 2 - Análisis'!$AF$13,IF(U446=34,'Etapa 2 - Análisis'!$AG$13,IF(U446=35,'Etapa 2 - Análisis'!$AH$13,IF(U446=36,'Etapa 2 - Análisis'!$AI$13,IF(U446=37,'Etapa 2 - Análisis'!$AJ$13,IF(U446=38,'Etapa 2 - Análisis'!$AK$13,IF(U446=39,'Etapa 2 - Análisis'!$AL$13,IF(U446=40,'Etapa 2 - Análisis'!$AM$13,IF(U446=41,'Etapa 2 - Análisis'!$Y$8,IF(U446=42,'Etapa 2 - Análisis'!$Z$8,IF(U446=43,'Etapa 2 - Análisis'!$AA$8,IF(U446=44,'Etapa 2 - Análisis'!$AB$8,IF(U446=45,'Etapa 2 - Análisis'!$AC$8,IF(U446=46,'Etapa 2 - Análisis'!$AD$8,IF(U446=47,'Etapa 2 - Análisis'!$AE$8,IF(U446=48,'Etapa 2 - Análisis'!$AF$8,IF(U446=49,'Etapa 2 - Análisis'!$AG$8,IF(U446="","NO APLICA","Sin Zona"))))))))))))))))))))))))))))))))))))))))))))))))))</f>
        <v>NO APLICA</v>
      </c>
      <c r="W446" s="126" t="s">
        <v>996</v>
      </c>
      <c r="X446" s="149">
        <v>44961</v>
      </c>
      <c r="Y446" s="149">
        <v>45277</v>
      </c>
      <c r="Z446" s="126" t="s">
        <v>997</v>
      </c>
      <c r="AA446" s="174"/>
    </row>
    <row r="447" spans="1:27" ht="93.75" customHeight="1" x14ac:dyDescent="0.25">
      <c r="A447" s="166"/>
      <c r="B447" s="164"/>
      <c r="C447" s="168"/>
      <c r="D447" s="126"/>
      <c r="E447" s="171"/>
      <c r="F447" s="168"/>
      <c r="G447" s="35"/>
      <c r="H447" s="168"/>
      <c r="I447" s="35"/>
      <c r="J447" s="35"/>
      <c r="K447" s="173"/>
      <c r="L447" s="168"/>
      <c r="M447" s="125" t="s">
        <v>995</v>
      </c>
      <c r="N447" s="66" t="s">
        <v>376</v>
      </c>
      <c r="O447" s="35" t="str">
        <f t="shared" ref="O447:P462" si="86">IF($C$446="Oportunidad","NO APLICA","")</f>
        <v>NO APLICA</v>
      </c>
      <c r="P447" s="35" t="str">
        <f t="shared" si="86"/>
        <v>NO APLICA</v>
      </c>
      <c r="Q447" s="168"/>
      <c r="R447" s="35"/>
      <c r="S447" s="168"/>
      <c r="T447" s="35"/>
      <c r="U447" s="35"/>
      <c r="V447" s="173"/>
      <c r="W447" s="126" t="s">
        <v>996</v>
      </c>
      <c r="X447" s="149">
        <v>44961</v>
      </c>
      <c r="Y447" s="149">
        <v>45277</v>
      </c>
      <c r="Z447" s="126" t="s">
        <v>997</v>
      </c>
      <c r="AA447" s="175"/>
    </row>
    <row r="448" spans="1:27" x14ac:dyDescent="0.25">
      <c r="A448" s="166"/>
      <c r="B448" s="164"/>
      <c r="C448" s="168"/>
      <c r="D448" s="126"/>
      <c r="E448" s="171"/>
      <c r="F448" s="168"/>
      <c r="G448" s="35"/>
      <c r="H448" s="168"/>
      <c r="I448" s="35"/>
      <c r="J448" s="35"/>
      <c r="K448" s="173"/>
      <c r="L448" s="168"/>
      <c r="M448" s="65"/>
      <c r="N448" s="66" t="s">
        <v>376</v>
      </c>
      <c r="O448" s="35" t="str">
        <f t="shared" si="86"/>
        <v>NO APLICA</v>
      </c>
      <c r="P448" s="35" t="str">
        <f t="shared" si="86"/>
        <v>NO APLICA</v>
      </c>
      <c r="Q448" s="168"/>
      <c r="R448" s="35"/>
      <c r="S448" s="168"/>
      <c r="T448" s="35"/>
      <c r="U448" s="35"/>
      <c r="V448" s="173"/>
      <c r="W448" s="126"/>
      <c r="X448" s="126"/>
      <c r="Y448" s="126"/>
      <c r="Z448" s="126"/>
      <c r="AA448" s="175"/>
    </row>
    <row r="449" spans="1:27" x14ac:dyDescent="0.25">
      <c r="A449" s="166"/>
      <c r="B449" s="164"/>
      <c r="C449" s="168"/>
      <c r="D449" s="132"/>
      <c r="E449" s="171"/>
      <c r="F449" s="168"/>
      <c r="G449" s="35"/>
      <c r="H449" s="168"/>
      <c r="I449" s="35"/>
      <c r="J449" s="35"/>
      <c r="K449" s="173"/>
      <c r="L449" s="168"/>
      <c r="M449" s="65"/>
      <c r="N449" s="66" t="s">
        <v>376</v>
      </c>
      <c r="O449" s="35" t="str">
        <f t="shared" si="86"/>
        <v>NO APLICA</v>
      </c>
      <c r="P449" s="35" t="str">
        <f t="shared" si="86"/>
        <v>NO APLICA</v>
      </c>
      <c r="Q449" s="168"/>
      <c r="R449" s="35"/>
      <c r="S449" s="168"/>
      <c r="T449" s="35"/>
      <c r="U449" s="35"/>
      <c r="V449" s="173"/>
      <c r="W449" s="126"/>
      <c r="X449" s="126"/>
      <c r="Y449" s="126"/>
      <c r="Z449" s="126"/>
      <c r="AA449" s="175"/>
    </row>
    <row r="450" spans="1:27" x14ac:dyDescent="0.25">
      <c r="A450" s="166"/>
      <c r="B450" s="165"/>
      <c r="C450" s="169"/>
      <c r="D450" s="97"/>
      <c r="E450" s="172"/>
      <c r="F450" s="169"/>
      <c r="G450" s="35"/>
      <c r="H450" s="169"/>
      <c r="I450" s="35"/>
      <c r="J450" s="35"/>
      <c r="K450" s="173"/>
      <c r="L450" s="169"/>
      <c r="M450" s="65"/>
      <c r="N450" s="66" t="s">
        <v>376</v>
      </c>
      <c r="O450" s="35" t="str">
        <f t="shared" si="86"/>
        <v>NO APLICA</v>
      </c>
      <c r="P450" s="35" t="str">
        <f t="shared" si="86"/>
        <v>NO APLICA</v>
      </c>
      <c r="Q450" s="169"/>
      <c r="R450" s="35"/>
      <c r="S450" s="169"/>
      <c r="T450" s="35"/>
      <c r="U450" s="35"/>
      <c r="V450" s="173"/>
      <c r="W450" s="134"/>
      <c r="X450" s="152"/>
      <c r="Y450" s="152"/>
      <c r="Z450" s="152"/>
      <c r="AA450" s="176"/>
    </row>
    <row r="451" spans="1:27" ht="50.25" customHeight="1" x14ac:dyDescent="0.25">
      <c r="A451" s="166">
        <v>87</v>
      </c>
      <c r="B451" s="163" t="s">
        <v>1194</v>
      </c>
      <c r="C451" s="167" t="s">
        <v>288</v>
      </c>
      <c r="D451" s="80" t="s">
        <v>875</v>
      </c>
      <c r="E451" s="180" t="s">
        <v>877</v>
      </c>
      <c r="F451" s="167" t="s">
        <v>361</v>
      </c>
      <c r="G451" s="35">
        <f t="shared" ref="G451" si="87">IF(F451="1 - Rara vez",1,IF(F451="2 - Improbable",2,IF(F451="3 - Posible",3,IF(F451="4 - Probable",4,IF(F451="5 - Casi seguro",5,IF(F451="1 - Baja",6,IF(F451="2 - Media",7,IF(F451="3 - Alta",8,IF(F451="Seleccione",0)))))))))</f>
        <v>8</v>
      </c>
      <c r="H451" s="167" t="s">
        <v>363</v>
      </c>
      <c r="I451" s="35">
        <f t="shared" ref="I451" si="88">IF(H451="1 -Insignificante",1,IF(H451="2 -Menor",2,IF(H451="3 -Moderado",3,IF(H451="5 -Moderado",6,IF(H451="4 -Mayor",4,IF(H451="10 -Mayor",7,IF(H451="5 -Catastrófico",5,IF(H451="20 -Catastrófico",8,IF(H451="1 - Mínimo/Leve",9,IF(H451="2 - Importante",10,IF(H451="3 - Fuerte",11,IF(H451="Seleccione",0))))))))))))</f>
        <v>10</v>
      </c>
      <c r="J451" s="35">
        <f t="shared" ref="J451" si="89">IF(AND(G451=1,I451=1),1,IF(AND(G451=1,I451=2),2,IF(AND(G451=1,I451=3),3,IF(AND(G451=1,I451=4),4,IF(AND(G451=1,I451=5),5,IF(AND(G451=2,I451=1),6,IF(AND(G451=2,I451=2),7,IF(AND(G451=2,I451=3),8,IF(AND(G451=2,I451=4),9,IF(AND(G451=2,I451=5),10,IF(AND(G451=3,I451=1),11,IF(AND(G451=3,I451=2),12,IF(AND(G451=3,I451=3),13,IF(AND(G451=3,I451=4),14,IF(AND(G451=3,I451=5),15,IF(AND(G451=4,I451=1),16,IF(AND(G451=4,I451=2),17,IF(AND(G451=4,I451=3),18,IF(AND(G451=4,I451=4),19,IF(AND(G451=4,I451=5),20,IF(AND(G451=5,I451=1),21,IF(AND(G451=5,I451=2),22,IF(AND(G451=5,I451=3),23,IF(AND(G451=5,I451=4),24,IF(AND(G451=5,I451=5),25,IF(AND(G451=1,I451=6),26,IF(AND(G451=1,I451=7),27,IF(AND(G451=1,I451=8),28,IF(AND(G451=2,I451=6),29,IF(AND(G451=2,I451=7),30,IF(AND(G451=2,I451=8),31,IF(AND(G451=3,I451=6),32,IF(AND(G451=3,I451=7),33,IF(AND(G451=3,I451=8),34,IF(AND(G451=4,I451=6),35,IF(AND(G451=4,I451=7),36,IF(AND(G451=4,I451=8),37,IF(AND(G451=5,I451=6),38,IF(AND(G451=5,I451=7),39,IF(AND(G451=5,I451=8),40,IF(AND(G451=6,I451=9),41,IF(AND(G451=6,I451=10),42,IF(AND(G451=6,I451=11),43,IF(AND(G451=7,I451=9),44,IF(AND(G451=7,I451=10),45,IF(AND(G451=7,I451=11),46,IF(AND(G451=8,I451=9),47,IF(AND(G451=8,I451=10),48,IF(AND(G451=8,I451=11),49,"Seleccione")))))))))))))))))))))))))))))))))))))))))))))))))</f>
        <v>48</v>
      </c>
      <c r="K451" s="173" t="str">
        <f>IF(J451=1,'Etapa 2 - Análisis'!$Y$4,IF(J451=2,'Etapa 2 - Análisis'!$Z$4,IF(J451=6,'Etapa 2 - Análisis'!$AD$4,IF(J451=7,'Etapa 2 - Análisis'!$AE$4,IF(J451=11,'Etapa 2 - Análisis'!$AI$4,IF(J451=3,'Etapa 2 - Análisis'!$AA$4,IF(J451=8,'Etapa 2 - Análisis'!$AF$4,IF(J451=12,'Etapa 2 - Análisis'!$AJ$4,IF(J451=16,'Etapa 2 - Análisis'!$AN$4,IF(J451=4,'Etapa 2 - Análisis'!$AB$4,IF(J451=5,'Etapa 2 - Análisis'!$AC$4,IF(J451=9,'Etapa 2 - Análisis'!$AG$4,IF(J451=13,'Etapa 2 - Análisis'!$AK$4,IF(J451=17,'Etapa 2 - Análisis'!$AO$4,IF(J451=18,'Etapa 2 - Análisis'!$AP$4,IF(J451=21,'Etapa 2 - Análisis'!$AS$4,IF(J451=22,'Etapa 2 - Análisis'!$AT$4,IF(J451=10,'Etapa 2 - Análisis'!$AH$4,IF(J451=14,'Etapa 2 - Análisis'!$AL$4,IF(J451=15,'Etapa 2 - Análisis'!$AM$4,IF(J451=19,'Etapa 2 - Análisis'!$AQ$4,IF(J451=20,'Etapa 2 - Análisis'!$AR$4,IF(J451=23,'Etapa 2 - Análisis'!$AU$4,IF(J451=24,'Etapa 2 - Análisis'!$AV$4,IF(J451=25,'Etapa 2 - Análisis'!$AW$4,IF(J451=26,'Etapa 2 - Análisis'!$Y$13,IF(J451=27,'Etapa 2 - Análisis'!$Z$13,IF(J451=28,'Etapa 2 - Análisis'!$AA$13,IF(J451=29,'Etapa 2 - Análisis'!$AB$13,IF(J451=30,'Etapa 2 - Análisis'!$AC$13,IF(J451=31,'Etapa 2 - Análisis'!$AD$13,IF(J451=32,'Etapa 2 - Análisis'!$AE$13,IF(J451=33,'Etapa 2 - Análisis'!$AF$13,IF(J451=34,'Etapa 2 - Análisis'!$AG$13,IF(J451=35,'Etapa 2 - Análisis'!$AH$13,IF(J451=36,'Etapa 2 - Análisis'!$AI$13,IF(J451=37,'Etapa 2 - Análisis'!$AJ$13,IF(J451=38,'Etapa 2 - Análisis'!$AK$13,IF(J451=39,'Etapa 2 - Análisis'!$AL$13,IF(J451=40,'Etapa 2 - Análisis'!$AM$13,IF(J451=41,'Etapa 2 - Análisis'!$Y$8,IF(J451=42,'Etapa 2 - Análisis'!$Z$8,IF(J451=43,'Etapa 2 - Análisis'!$AA$8,IF(J451=44,'Etapa 2 - Análisis'!$AB$8,IF(J451=45,'Etapa 2 - Análisis'!$AC$8,IF(J451=46,'Etapa 2 - Análisis'!$AD$8,IF(J451=47,'Etapa 2 - Análisis'!$AE$8,IF(J451=48,'Etapa 2 - Análisis'!$AF$8,IF(J451=49,'Etapa 2 - Análisis'!$AG$8,"Sin Zona")))))))))))))))))))))))))))))))))))))))))))))))))</f>
        <v>ZONA DE OPORTUNIDAD BENEFICIOSA</v>
      </c>
      <c r="L451" s="167" t="s">
        <v>369</v>
      </c>
      <c r="M451" s="65" t="s">
        <v>878</v>
      </c>
      <c r="N451" s="66" t="s">
        <v>376</v>
      </c>
      <c r="O451" s="35" t="str">
        <f>IF($C$446="Oportunidad","NO APLICA","")</f>
        <v>NO APLICA</v>
      </c>
      <c r="P451" s="35" t="str">
        <f>IF($C$446="Oportunidad","NO APLICA","")</f>
        <v>NO APLICA</v>
      </c>
      <c r="Q451" s="167" t="s">
        <v>376</v>
      </c>
      <c r="R451" s="35" t="str">
        <f t="shared" ref="R451" si="90">IF(Q451="1 - Rara vez",1,IF(Q451="2 - Improbable",2,IF(Q451="3 - Posible",3,IF(Q451="4 - Probable",4,IF(Q451="5 - Casi seguro",5,IF(Q451="1 - Baja",6,IF(Q451="2 - Media",7,IF(Q451="3 - Alta",8,IF(Q451="NO APLICA","",IF(Q451="Seleccione",0))))))))))</f>
        <v/>
      </c>
      <c r="S451" s="167" t="s">
        <v>376</v>
      </c>
      <c r="T451" s="35" t="str">
        <f t="shared" ref="T451" si="91">IF(S451="1 -Insignificante",1,IF(S451="2 -Menor",2,IF(S451="3 -Moderado",3,IF(S451="4 -Mayor",4,IF(S451="10 -Mayor",7,IF(S451="5 -Catastrófico",5,IF(S451="5 -Moderado",6,IF(S451="20 -Catastrófico",8,IF(S451="1 - Mínimo/Leve",9,IF(S451="2 - Importante",10,IF(S451="3 - Fuerte",11,IF(S451="NO APLICA","",IF(S451="Seleccione",0)))))))))))))</f>
        <v/>
      </c>
      <c r="U451" s="35" t="str">
        <f t="shared" ref="U451" si="92">IF(AND(R451=1,T451=1),1,IF(AND(R451=1,T451=2),2,IF(AND(R451=1,T451=3),3,IF(AND(R451=1,T451=4),4,IF(AND(R451=1,T451=5),5,IF(AND(R451=2,T451=1),6,IF(AND(R451=2,T451=2),7,IF(AND(R451=2,T451=3),8,IF(AND(R451=2,T451=4),9,IF(AND(R451=2,T451=5),10,IF(AND(R451=3,T451=1),11,IF(AND(R451=3,T451=2),12,IF(AND(R451=3,T451=3),13,IF(AND(R451=3,T451=4),14,IF(AND(R451=3,T451=5),15,IF(AND(R451=4,T451=1),16,IF(AND(R451=4,T451=2),17,IF(AND(R451=4,T451=3),18,IF(AND(R451=4,T451=4),19,IF(AND(R451=4,T451=5),20,IF(AND(R451=5,T451=1),21,IF(AND(R451=5,T451=2),22,IF(AND(R451=5,T451=3),23,IF(AND(R451=5,T451=4),24,IF(AND(R451=5,T451=5),25,IF(AND(R451=1,T451=6),26,IF(AND(R451=1,T451=7),27,IF(AND(R451=1,T451=8),28,IF(AND(R451=2,T451=6),29,IF(AND(R451=2,T451=7),30,IF(AND(R451=2,T451=8),31,IF(AND(R451=3,T451=6),32,IF(AND(R451=3,T451=7),33,IF(AND(R451=3,T451=8),34,IF(AND(R451=4,T451=6),35,IF(AND(R451=4,T451=7),36,IF(AND(R451=4,T451=8),37,IF(AND(R451=5,T451=6),38,IF(AND(R451=5,T451=7),39,IF(AND(R451=5,T451=8),40,IF(AND(R451=6,T451=9),41,IF(AND(R451=6,T451=10),42,IF(AND(R451=6,T451=11),43,IF(AND(R451=7,T451=9),44,IF(AND(R451=7,T451=10),45,IF(AND(R451=7,T451=11),46,IF(AND(R451=8,T451=9),47,IF(AND(R451=8,T451=10),48,IF(AND(R451=8,T451=11),49,IF(AND(R451="",T451=""),"","Seleccione"))))))))))))))))))))))))))))))))))))))))))))))))))</f>
        <v/>
      </c>
      <c r="V451" s="173" t="str">
        <f>IF(U451=1,'Etapa 2 - Análisis'!$Y$4,IF(U451=2,'Etapa 2 - Análisis'!$Z$4,IF(U451=6,'Etapa 2 - Análisis'!$AD$4,IF(U451=7,'Etapa 2 - Análisis'!$AE$4,IF(U451=11,'Etapa 2 - Análisis'!$AI$4,IF(U451=3,'Etapa 2 - Análisis'!$AA$4,IF(U451=8,'Etapa 2 - Análisis'!$AF$4,IF(U451=12,'Etapa 2 - Análisis'!$AJ$4,IF(U451=16,'Etapa 2 - Análisis'!$AN$4,IF(U451=4,'Etapa 2 - Análisis'!$AB$4,IF(U451=5,'Etapa 2 - Análisis'!$AC$4,IF(U451=9,'Etapa 2 - Análisis'!$AF$4,IF(U451=13,'Etapa 2 - Análisis'!$AK$4,IF(U451=17,'Etapa 2 - Análisis'!$AO$4,IF(U451=18,'Etapa 2 - Análisis'!$AP$4,IF(U451=21,'Etapa 2 - Análisis'!$AS$4,IF(U451=22,'Etapa 2 - Análisis'!$AT$4,IF(U451=10,'Etapa 2 - Análisis'!$AH$4,IF(U451=14,'Etapa 2 - Análisis'!$AL$4,IF(U451=15,'Etapa 2 - Análisis'!$AM$4,IF(U451=19,'Etapa 2 - Análisis'!$AQ$4,IF(U451=20,'Etapa 2 - Análisis'!$AR$4,IF(U451=23,'Etapa 2 - Análisis'!$AU$4,IF(U451=24,'Etapa 2 - Análisis'!$AV$4,IF(U451=25,'Etapa 2 - Análisis'!$AW$4,IF(U451=26,'Etapa 2 - Análisis'!$Y$13,IF(U451=27,'Etapa 2 - Análisis'!$Z$13,IF(U451=28,'Etapa 2 - Análisis'!$AA$13,IF(U451=29,'Etapa 2 - Análisis'!$AB$13,IF(U451=30,'Etapa 2 - Análisis'!$AC$13,IF(U451=31,'Etapa 2 - Análisis'!$AD$13,IF(U451=32,'Etapa 2 - Análisis'!$AE$13,IF(U451=33,'Etapa 2 - Análisis'!$AF$13,IF(U451=34,'Etapa 2 - Análisis'!$AG$13,IF(U451=35,'Etapa 2 - Análisis'!$AH$13,IF(U451=36,'Etapa 2 - Análisis'!$AI$13,IF(U451=37,'Etapa 2 - Análisis'!$AJ$13,IF(U451=38,'Etapa 2 - Análisis'!$AK$13,IF(U451=39,'Etapa 2 - Análisis'!$AL$13,IF(U451=40,'Etapa 2 - Análisis'!$AM$13,IF(U451=41,'Etapa 2 - Análisis'!$Y$8,IF(U451=42,'Etapa 2 - Análisis'!$Z$8,IF(U451=43,'Etapa 2 - Análisis'!$AA$8,IF(U451=44,'Etapa 2 - Análisis'!$AB$8,IF(U451=45,'Etapa 2 - Análisis'!$AC$8,IF(U451=46,'Etapa 2 - Análisis'!$AD$8,IF(U451=47,'Etapa 2 - Análisis'!$AE$8,IF(U451=48,'Etapa 2 - Análisis'!$AF$8,IF(U451=49,'Etapa 2 - Análisis'!$AG$8,IF(U451="","NO APLICA","Sin Zona"))))))))))))))))))))))))))))))))))))))))))))))))))</f>
        <v>NO APLICA</v>
      </c>
      <c r="W451" s="80" t="s">
        <v>880</v>
      </c>
      <c r="X451" s="154">
        <v>44982</v>
      </c>
      <c r="Y451" s="154">
        <v>45282</v>
      </c>
      <c r="Z451" s="80" t="s">
        <v>881</v>
      </c>
      <c r="AA451" s="177" t="s">
        <v>883</v>
      </c>
    </row>
    <row r="452" spans="1:27" ht="34.5" customHeight="1" x14ac:dyDescent="0.25">
      <c r="A452" s="166"/>
      <c r="B452" s="164"/>
      <c r="C452" s="168"/>
      <c r="D452" s="80" t="s">
        <v>876</v>
      </c>
      <c r="E452" s="180"/>
      <c r="F452" s="168"/>
      <c r="G452" s="35"/>
      <c r="H452" s="168"/>
      <c r="I452" s="35"/>
      <c r="J452" s="35"/>
      <c r="K452" s="173"/>
      <c r="L452" s="168"/>
      <c r="M452" s="65" t="s">
        <v>879</v>
      </c>
      <c r="N452" s="66" t="s">
        <v>376</v>
      </c>
      <c r="O452" s="35" t="str">
        <f t="shared" si="86"/>
        <v>NO APLICA</v>
      </c>
      <c r="P452" s="35" t="str">
        <f t="shared" si="86"/>
        <v>NO APLICA</v>
      </c>
      <c r="Q452" s="168"/>
      <c r="R452" s="35"/>
      <c r="S452" s="168"/>
      <c r="T452" s="35"/>
      <c r="U452" s="35"/>
      <c r="V452" s="173"/>
      <c r="W452" s="80" t="s">
        <v>802</v>
      </c>
      <c r="X452" s="154">
        <v>44982</v>
      </c>
      <c r="Y452" s="154">
        <v>45282</v>
      </c>
      <c r="Z452" s="80" t="s">
        <v>882</v>
      </c>
      <c r="AA452" s="178"/>
    </row>
    <row r="453" spans="1:27" x14ac:dyDescent="0.25">
      <c r="A453" s="166"/>
      <c r="B453" s="164"/>
      <c r="C453" s="168"/>
      <c r="D453" s="80"/>
      <c r="E453" s="180"/>
      <c r="F453" s="168"/>
      <c r="G453" s="35"/>
      <c r="H453" s="168"/>
      <c r="I453" s="35"/>
      <c r="J453" s="35"/>
      <c r="K453" s="173"/>
      <c r="L453" s="168"/>
      <c r="M453" s="65"/>
      <c r="N453" s="66" t="s">
        <v>376</v>
      </c>
      <c r="O453" s="35" t="str">
        <f t="shared" si="86"/>
        <v>NO APLICA</v>
      </c>
      <c r="P453" s="35" t="str">
        <f t="shared" si="86"/>
        <v>NO APLICA</v>
      </c>
      <c r="Q453" s="168"/>
      <c r="R453" s="35"/>
      <c r="S453" s="168"/>
      <c r="T453" s="35"/>
      <c r="U453" s="35"/>
      <c r="V453" s="173"/>
      <c r="W453" s="80"/>
      <c r="X453" s="80"/>
      <c r="Y453" s="80"/>
      <c r="Z453" s="80"/>
      <c r="AA453" s="178"/>
    </row>
    <row r="454" spans="1:27" x14ac:dyDescent="0.25">
      <c r="A454" s="166"/>
      <c r="B454" s="164"/>
      <c r="C454" s="168"/>
      <c r="D454" s="80"/>
      <c r="E454" s="180"/>
      <c r="F454" s="168"/>
      <c r="G454" s="35"/>
      <c r="H454" s="168"/>
      <c r="I454" s="35"/>
      <c r="J454" s="35"/>
      <c r="K454" s="173"/>
      <c r="L454" s="168"/>
      <c r="M454" s="65"/>
      <c r="N454" s="66" t="s">
        <v>376</v>
      </c>
      <c r="O454" s="35" t="str">
        <f t="shared" si="86"/>
        <v>NO APLICA</v>
      </c>
      <c r="P454" s="35" t="str">
        <f t="shared" si="86"/>
        <v>NO APLICA</v>
      </c>
      <c r="Q454" s="168"/>
      <c r="R454" s="35"/>
      <c r="S454" s="168"/>
      <c r="T454" s="35"/>
      <c r="U454" s="35"/>
      <c r="V454" s="173"/>
      <c r="W454" s="80"/>
      <c r="X454" s="80"/>
      <c r="Y454" s="80"/>
      <c r="Z454" s="80"/>
      <c r="AA454" s="178"/>
    </row>
    <row r="455" spans="1:27" x14ac:dyDescent="0.25">
      <c r="A455" s="166"/>
      <c r="B455" s="165"/>
      <c r="C455" s="169"/>
      <c r="D455" s="80"/>
      <c r="E455" s="180"/>
      <c r="F455" s="169"/>
      <c r="G455" s="35"/>
      <c r="H455" s="169"/>
      <c r="I455" s="35"/>
      <c r="J455" s="35"/>
      <c r="K455" s="173"/>
      <c r="L455" s="169"/>
      <c r="M455" s="65"/>
      <c r="N455" s="66" t="s">
        <v>376</v>
      </c>
      <c r="O455" s="35" t="str">
        <f t="shared" si="86"/>
        <v>NO APLICA</v>
      </c>
      <c r="P455" s="35" t="str">
        <f t="shared" si="86"/>
        <v>NO APLICA</v>
      </c>
      <c r="Q455" s="169"/>
      <c r="R455" s="35"/>
      <c r="S455" s="169"/>
      <c r="T455" s="35"/>
      <c r="U455" s="35"/>
      <c r="V455" s="173"/>
      <c r="W455" s="80"/>
      <c r="X455" s="80"/>
      <c r="Y455" s="80"/>
      <c r="Z455" s="80"/>
      <c r="AA455" s="179"/>
    </row>
    <row r="456" spans="1:27" ht="70.5" customHeight="1" x14ac:dyDescent="0.25">
      <c r="A456" s="166">
        <v>88</v>
      </c>
      <c r="B456" s="163" t="s">
        <v>1234</v>
      </c>
      <c r="C456" s="167" t="s">
        <v>288</v>
      </c>
      <c r="D456" s="80" t="s">
        <v>1235</v>
      </c>
      <c r="E456" s="170" t="s">
        <v>1237</v>
      </c>
      <c r="F456" s="167" t="s">
        <v>360</v>
      </c>
      <c r="G456" s="35">
        <f t="shared" ref="G456" si="93">IF(F456="1 - Rara vez",1,IF(F456="2 - Improbable",2,IF(F456="3 - Posible",3,IF(F456="4 - Probable",4,IF(F456="5 - Casi seguro",5,IF(F456="1 - Baja",6,IF(F456="2 - Media",7,IF(F456="3 - Alta",8,IF(F456="Seleccione",0)))))))))</f>
        <v>7</v>
      </c>
      <c r="H456" s="167" t="s">
        <v>363</v>
      </c>
      <c r="I456" s="35">
        <f t="shared" ref="I456" si="94">IF(H456="1 -Insignificante",1,IF(H456="2 -Menor",2,IF(H456="3 -Moderado",3,IF(H456="5 -Moderado",6,IF(H456="4 -Mayor",4,IF(H456="10 -Mayor",7,IF(H456="5 -Catastrófico",5,IF(H456="20 -Catastrófico",8,IF(H456="1 - Mínimo/Leve",9,IF(H456="2 - Importante",10,IF(H456="3 - Fuerte",11,IF(H456="Seleccione",0))))))))))))</f>
        <v>10</v>
      </c>
      <c r="J456" s="35">
        <f t="shared" ref="J456" si="95">IF(AND(G456=1,I456=1),1,IF(AND(G456=1,I456=2),2,IF(AND(G456=1,I456=3),3,IF(AND(G456=1,I456=4),4,IF(AND(G456=1,I456=5),5,IF(AND(G456=2,I456=1),6,IF(AND(G456=2,I456=2),7,IF(AND(G456=2,I456=3),8,IF(AND(G456=2,I456=4),9,IF(AND(G456=2,I456=5),10,IF(AND(G456=3,I456=1),11,IF(AND(G456=3,I456=2),12,IF(AND(G456=3,I456=3),13,IF(AND(G456=3,I456=4),14,IF(AND(G456=3,I456=5),15,IF(AND(G456=4,I456=1),16,IF(AND(G456=4,I456=2),17,IF(AND(G456=4,I456=3),18,IF(AND(G456=4,I456=4),19,IF(AND(G456=4,I456=5),20,IF(AND(G456=5,I456=1),21,IF(AND(G456=5,I456=2),22,IF(AND(G456=5,I456=3),23,IF(AND(G456=5,I456=4),24,IF(AND(G456=5,I456=5),25,IF(AND(G456=1,I456=6),26,IF(AND(G456=1,I456=7),27,IF(AND(G456=1,I456=8),28,IF(AND(G456=2,I456=6),29,IF(AND(G456=2,I456=7),30,IF(AND(G456=2,I456=8),31,IF(AND(G456=3,I456=6),32,IF(AND(G456=3,I456=7),33,IF(AND(G456=3,I456=8),34,IF(AND(G456=4,I456=6),35,IF(AND(G456=4,I456=7),36,IF(AND(G456=4,I456=8),37,IF(AND(G456=5,I456=6),38,IF(AND(G456=5,I456=7),39,IF(AND(G456=5,I456=8),40,IF(AND(G456=6,I456=9),41,IF(AND(G456=6,I456=10),42,IF(AND(G456=6,I456=11),43,IF(AND(G456=7,I456=9),44,IF(AND(G456=7,I456=10),45,IF(AND(G456=7,I456=11),46,IF(AND(G456=8,I456=9),47,IF(AND(G456=8,I456=10),48,IF(AND(G456=8,I456=11),49,"Seleccione")))))))))))))))))))))))))))))))))))))))))))))))))</f>
        <v>45</v>
      </c>
      <c r="K456" s="173" t="str">
        <f>IF(J456=1,'Etapa 2 - Análisis'!$Y$4,IF(J456=2,'Etapa 2 - Análisis'!$Z$4,IF(J456=6,'Etapa 2 - Análisis'!$AD$4,IF(J456=7,'Etapa 2 - Análisis'!$AE$4,IF(J456=11,'Etapa 2 - Análisis'!$AI$4,IF(J456=3,'Etapa 2 - Análisis'!$AA$4,IF(J456=8,'Etapa 2 - Análisis'!$AF$4,IF(J456=12,'Etapa 2 - Análisis'!$AJ$4,IF(J456=16,'Etapa 2 - Análisis'!$AN$4,IF(J456=4,'Etapa 2 - Análisis'!$AB$4,IF(J456=5,'Etapa 2 - Análisis'!$AC$4,IF(J456=9,'Etapa 2 - Análisis'!$AG$4,IF(J456=13,'Etapa 2 - Análisis'!$AK$4,IF(J456=17,'Etapa 2 - Análisis'!$AO$4,IF(J456=18,'Etapa 2 - Análisis'!$AP$4,IF(J456=21,'Etapa 2 - Análisis'!$AS$4,IF(J456=22,'Etapa 2 - Análisis'!$AT$4,IF(J456=10,'Etapa 2 - Análisis'!$AH$4,IF(J456=14,'Etapa 2 - Análisis'!$AL$4,IF(J456=15,'Etapa 2 - Análisis'!$AM$4,IF(J456=19,'Etapa 2 - Análisis'!$AQ$4,IF(J456=20,'Etapa 2 - Análisis'!$AR$4,IF(J456=23,'Etapa 2 - Análisis'!$AU$4,IF(J456=24,'Etapa 2 - Análisis'!$AV$4,IF(J456=25,'Etapa 2 - Análisis'!$AW$4,IF(J456=26,'Etapa 2 - Análisis'!$Y$13,IF(J456=27,'Etapa 2 - Análisis'!$Z$13,IF(J456=28,'Etapa 2 - Análisis'!$AA$13,IF(J456=29,'Etapa 2 - Análisis'!$AB$13,IF(J456=30,'Etapa 2 - Análisis'!$AC$13,IF(J456=31,'Etapa 2 - Análisis'!$AD$13,IF(J456=32,'Etapa 2 - Análisis'!$AE$13,IF(J456=33,'Etapa 2 - Análisis'!$AF$13,IF(J456=34,'Etapa 2 - Análisis'!$AG$13,IF(J456=35,'Etapa 2 - Análisis'!$AH$13,IF(J456=36,'Etapa 2 - Análisis'!$AI$13,IF(J456=37,'Etapa 2 - Análisis'!$AJ$13,IF(J456=38,'Etapa 2 - Análisis'!$AK$13,IF(J456=39,'Etapa 2 - Análisis'!$AL$13,IF(J456=40,'Etapa 2 - Análisis'!$AM$13,IF(J456=41,'Etapa 2 - Análisis'!$Y$8,IF(J456=42,'Etapa 2 - Análisis'!$Z$8,IF(J456=43,'Etapa 2 - Análisis'!$AA$8,IF(J456=44,'Etapa 2 - Análisis'!$AB$8,IF(J456=45,'Etapa 2 - Análisis'!$AC$8,IF(J456=46,'Etapa 2 - Análisis'!$AD$8,IF(J456=47,'Etapa 2 - Análisis'!$AE$8,IF(J456=48,'Etapa 2 - Análisis'!$AF$8,IF(J456=49,'Etapa 2 - Análisis'!$AG$8,"Sin Zona")))))))))))))))))))))))))))))))))))))))))))))))))</f>
        <v>ZONA DE OPORTUNIDAD MODERADA</v>
      </c>
      <c r="L456" s="167" t="s">
        <v>369</v>
      </c>
      <c r="M456" s="80" t="s">
        <v>1238</v>
      </c>
      <c r="N456" s="66" t="s">
        <v>376</v>
      </c>
      <c r="O456" s="35" t="str">
        <f>IF($C$446="Oportunidad","NO APLICA","")</f>
        <v>NO APLICA</v>
      </c>
      <c r="P456" s="35" t="str">
        <f>IF($C$446="Oportunidad","NO APLICA","")</f>
        <v>NO APLICA</v>
      </c>
      <c r="Q456" s="167" t="s">
        <v>376</v>
      </c>
      <c r="R456" s="35" t="str">
        <f t="shared" ref="R456" si="96">IF(Q456="1 - Rara vez",1,IF(Q456="2 - Improbable",2,IF(Q456="3 - Posible",3,IF(Q456="4 - Probable",4,IF(Q456="5 - Casi seguro",5,IF(Q456="1 - Baja",6,IF(Q456="2 - Media",7,IF(Q456="3 - Alta",8,IF(Q456="NO APLICA","",IF(Q456="Seleccione",0))))))))))</f>
        <v/>
      </c>
      <c r="S456" s="167" t="s">
        <v>376</v>
      </c>
      <c r="T456" s="35" t="str">
        <f t="shared" ref="T456" si="97">IF(S456="1 -Insignificante",1,IF(S456="2 -Menor",2,IF(S456="3 -Moderado",3,IF(S456="4 -Mayor",4,IF(S456="10 -Mayor",7,IF(S456="5 -Catastrófico",5,IF(S456="5 -Moderado",6,IF(S456="20 -Catastrófico",8,IF(S456="1 - Mínimo/Leve",9,IF(S456="2 - Importante",10,IF(S456="3 - Fuerte",11,IF(S456="NO APLICA","",IF(S456="Seleccione",0)))))))))))))</f>
        <v/>
      </c>
      <c r="U456" s="35" t="str">
        <f t="shared" ref="U456" si="98">IF(AND(R456=1,T456=1),1,IF(AND(R456=1,T456=2),2,IF(AND(R456=1,T456=3),3,IF(AND(R456=1,T456=4),4,IF(AND(R456=1,T456=5),5,IF(AND(R456=2,T456=1),6,IF(AND(R456=2,T456=2),7,IF(AND(R456=2,T456=3),8,IF(AND(R456=2,T456=4),9,IF(AND(R456=2,T456=5),10,IF(AND(R456=3,T456=1),11,IF(AND(R456=3,T456=2),12,IF(AND(R456=3,T456=3),13,IF(AND(R456=3,T456=4),14,IF(AND(R456=3,T456=5),15,IF(AND(R456=4,T456=1),16,IF(AND(R456=4,T456=2),17,IF(AND(R456=4,T456=3),18,IF(AND(R456=4,T456=4),19,IF(AND(R456=4,T456=5),20,IF(AND(R456=5,T456=1),21,IF(AND(R456=5,T456=2),22,IF(AND(R456=5,T456=3),23,IF(AND(R456=5,T456=4),24,IF(AND(R456=5,T456=5),25,IF(AND(R456=1,T456=6),26,IF(AND(R456=1,T456=7),27,IF(AND(R456=1,T456=8),28,IF(AND(R456=2,T456=6),29,IF(AND(R456=2,T456=7),30,IF(AND(R456=2,T456=8),31,IF(AND(R456=3,T456=6),32,IF(AND(R456=3,T456=7),33,IF(AND(R456=3,T456=8),34,IF(AND(R456=4,T456=6),35,IF(AND(R456=4,T456=7),36,IF(AND(R456=4,T456=8),37,IF(AND(R456=5,T456=6),38,IF(AND(R456=5,T456=7),39,IF(AND(R456=5,T456=8),40,IF(AND(R456=6,T456=9),41,IF(AND(R456=6,T456=10),42,IF(AND(R456=6,T456=11),43,IF(AND(R456=7,T456=9),44,IF(AND(R456=7,T456=10),45,IF(AND(R456=7,T456=11),46,IF(AND(R456=8,T456=9),47,IF(AND(R456=8,T456=10),48,IF(AND(R456=8,T456=11),49,IF(AND(R456="",T456=""),"","Seleccione"))))))))))))))))))))))))))))))))))))))))))))))))))</f>
        <v/>
      </c>
      <c r="V456" s="173" t="str">
        <f>IF(U456=1,'Etapa 2 - Análisis'!$Y$4,IF(U456=2,'Etapa 2 - Análisis'!$Z$4,IF(U456=6,'Etapa 2 - Análisis'!$AD$4,IF(U456=7,'Etapa 2 - Análisis'!$AE$4,IF(U456=11,'Etapa 2 - Análisis'!$AI$4,IF(U456=3,'Etapa 2 - Análisis'!$AA$4,IF(U456=8,'Etapa 2 - Análisis'!$AF$4,IF(U456=12,'Etapa 2 - Análisis'!$AJ$4,IF(U456=16,'Etapa 2 - Análisis'!$AN$4,IF(U456=4,'Etapa 2 - Análisis'!$AB$4,IF(U456=5,'Etapa 2 - Análisis'!$AC$4,IF(U456=9,'Etapa 2 - Análisis'!$AF$4,IF(U456=13,'Etapa 2 - Análisis'!$AK$4,IF(U456=17,'Etapa 2 - Análisis'!$AO$4,IF(U456=18,'Etapa 2 - Análisis'!$AP$4,IF(U456=21,'Etapa 2 - Análisis'!$AS$4,IF(U456=22,'Etapa 2 - Análisis'!$AT$4,IF(U456=10,'Etapa 2 - Análisis'!$AH$4,IF(U456=14,'Etapa 2 - Análisis'!$AL$4,IF(U456=15,'Etapa 2 - Análisis'!$AM$4,IF(U456=19,'Etapa 2 - Análisis'!$AQ$4,IF(U456=20,'Etapa 2 - Análisis'!$AR$4,IF(U456=23,'Etapa 2 - Análisis'!$AU$4,IF(U456=24,'Etapa 2 - Análisis'!$AV$4,IF(U456=25,'Etapa 2 - Análisis'!$AW$4,IF(U456=26,'Etapa 2 - Análisis'!$Y$13,IF(U456=27,'Etapa 2 - Análisis'!$Z$13,IF(U456=28,'Etapa 2 - Análisis'!$AA$13,IF(U456=29,'Etapa 2 - Análisis'!$AB$13,IF(U456=30,'Etapa 2 - Análisis'!$AC$13,IF(U456=31,'Etapa 2 - Análisis'!$AD$13,IF(U456=32,'Etapa 2 - Análisis'!$AE$13,IF(U456=33,'Etapa 2 - Análisis'!$AF$13,IF(U456=34,'Etapa 2 - Análisis'!$AG$13,IF(U456=35,'Etapa 2 - Análisis'!$AH$13,IF(U456=36,'Etapa 2 - Análisis'!$AI$13,IF(U456=37,'Etapa 2 - Análisis'!$AJ$13,IF(U456=38,'Etapa 2 - Análisis'!$AK$13,IF(U456=39,'Etapa 2 - Análisis'!$AL$13,IF(U456=40,'Etapa 2 - Análisis'!$AM$13,IF(U456=41,'Etapa 2 - Análisis'!$Y$8,IF(U456=42,'Etapa 2 - Análisis'!$Z$8,IF(U456=43,'Etapa 2 - Análisis'!$AA$8,IF(U456=44,'Etapa 2 - Análisis'!$AB$8,IF(U456=45,'Etapa 2 - Análisis'!$AC$8,IF(U456=46,'Etapa 2 - Análisis'!$AD$8,IF(U456=47,'Etapa 2 - Análisis'!$AE$8,IF(U456=48,'Etapa 2 - Análisis'!$AF$8,IF(U456=49,'Etapa 2 - Análisis'!$AG$8,IF(U456="","NO APLICA","Sin Zona"))))))))))))))))))))))))))))))))))))))))))))))))))</f>
        <v>NO APLICA</v>
      </c>
      <c r="W456" s="80" t="s">
        <v>1228</v>
      </c>
      <c r="X456" s="80" t="s">
        <v>1219</v>
      </c>
      <c r="Y456" s="140" t="s">
        <v>1192</v>
      </c>
      <c r="Z456" s="80" t="s">
        <v>1240</v>
      </c>
      <c r="AA456" s="177" t="s">
        <v>1241</v>
      </c>
    </row>
    <row r="457" spans="1:27" ht="60" customHeight="1" x14ac:dyDescent="0.25">
      <c r="A457" s="166"/>
      <c r="B457" s="164"/>
      <c r="C457" s="168"/>
      <c r="D457" s="80" t="s">
        <v>1236</v>
      </c>
      <c r="E457" s="171"/>
      <c r="F457" s="168"/>
      <c r="G457" s="35"/>
      <c r="H457" s="168"/>
      <c r="I457" s="35"/>
      <c r="J457" s="35"/>
      <c r="K457" s="173"/>
      <c r="L457" s="168"/>
      <c r="M457" s="80" t="s">
        <v>1239</v>
      </c>
      <c r="N457" s="66" t="s">
        <v>376</v>
      </c>
      <c r="O457" s="35" t="str">
        <f t="shared" si="86"/>
        <v>NO APLICA</v>
      </c>
      <c r="P457" s="35" t="str">
        <f t="shared" si="86"/>
        <v>NO APLICA</v>
      </c>
      <c r="Q457" s="168"/>
      <c r="R457" s="35"/>
      <c r="S457" s="168"/>
      <c r="T457" s="35"/>
      <c r="U457" s="35"/>
      <c r="V457" s="173"/>
      <c r="W457" s="80" t="s">
        <v>1228</v>
      </c>
      <c r="X457" s="80" t="s">
        <v>1230</v>
      </c>
      <c r="Y457" s="140" t="s">
        <v>1192</v>
      </c>
      <c r="Z457" s="80" t="s">
        <v>1240</v>
      </c>
      <c r="AA457" s="178"/>
    </row>
    <row r="458" spans="1:27" x14ac:dyDescent="0.25">
      <c r="A458" s="166"/>
      <c r="B458" s="164"/>
      <c r="C458" s="168"/>
      <c r="D458" s="126"/>
      <c r="E458" s="171"/>
      <c r="F458" s="168"/>
      <c r="G458" s="35"/>
      <c r="H458" s="168"/>
      <c r="I458" s="35"/>
      <c r="J458" s="35"/>
      <c r="K458" s="173"/>
      <c r="L458" s="168"/>
      <c r="M458" s="65"/>
      <c r="N458" s="66" t="s">
        <v>376</v>
      </c>
      <c r="O458" s="35" t="str">
        <f t="shared" si="86"/>
        <v>NO APLICA</v>
      </c>
      <c r="P458" s="35" t="str">
        <f t="shared" si="86"/>
        <v>NO APLICA</v>
      </c>
      <c r="Q458" s="168"/>
      <c r="R458" s="35"/>
      <c r="S458" s="168"/>
      <c r="T458" s="35"/>
      <c r="U458" s="35"/>
      <c r="V458" s="173"/>
      <c r="W458" s="126"/>
      <c r="X458" s="126"/>
      <c r="Y458" s="126"/>
      <c r="Z458" s="126"/>
      <c r="AA458" s="178"/>
    </row>
    <row r="459" spans="1:27" x14ac:dyDescent="0.25">
      <c r="A459" s="166"/>
      <c r="B459" s="164"/>
      <c r="C459" s="168"/>
      <c r="D459" s="132"/>
      <c r="E459" s="171"/>
      <c r="F459" s="168"/>
      <c r="G459" s="35"/>
      <c r="H459" s="168"/>
      <c r="I459" s="35"/>
      <c r="J459" s="35"/>
      <c r="K459" s="173"/>
      <c r="L459" s="168"/>
      <c r="M459" s="65"/>
      <c r="N459" s="66" t="s">
        <v>376</v>
      </c>
      <c r="O459" s="35" t="str">
        <f t="shared" si="86"/>
        <v>NO APLICA</v>
      </c>
      <c r="P459" s="35" t="str">
        <f t="shared" si="86"/>
        <v>NO APLICA</v>
      </c>
      <c r="Q459" s="168"/>
      <c r="R459" s="35"/>
      <c r="S459" s="168"/>
      <c r="T459" s="35"/>
      <c r="U459" s="35"/>
      <c r="V459" s="173"/>
      <c r="W459" s="126"/>
      <c r="X459" s="126"/>
      <c r="Y459" s="126"/>
      <c r="Z459" s="126"/>
      <c r="AA459" s="178"/>
    </row>
    <row r="460" spans="1:27" x14ac:dyDescent="0.25">
      <c r="A460" s="166"/>
      <c r="B460" s="165"/>
      <c r="C460" s="169"/>
      <c r="D460" s="97"/>
      <c r="E460" s="172"/>
      <c r="F460" s="169"/>
      <c r="G460" s="35"/>
      <c r="H460" s="169"/>
      <c r="I460" s="35"/>
      <c r="J460" s="35"/>
      <c r="K460" s="173"/>
      <c r="L460" s="169"/>
      <c r="M460" s="65"/>
      <c r="N460" s="66" t="s">
        <v>376</v>
      </c>
      <c r="O460" s="35" t="str">
        <f t="shared" si="86"/>
        <v>NO APLICA</v>
      </c>
      <c r="P460" s="35" t="str">
        <f t="shared" si="86"/>
        <v>NO APLICA</v>
      </c>
      <c r="Q460" s="169"/>
      <c r="R460" s="35"/>
      <c r="S460" s="169"/>
      <c r="T460" s="35"/>
      <c r="U460" s="35"/>
      <c r="V460" s="173"/>
      <c r="W460" s="134"/>
      <c r="X460" s="152"/>
      <c r="Y460" s="152"/>
      <c r="Z460" s="152"/>
      <c r="AA460" s="179"/>
    </row>
    <row r="461" spans="1:27" hidden="1" x14ac:dyDescent="0.25">
      <c r="A461" s="166">
        <v>91</v>
      </c>
      <c r="B461" s="163"/>
      <c r="C461" s="167" t="s">
        <v>288</v>
      </c>
      <c r="D461" s="126"/>
      <c r="E461" s="170"/>
      <c r="F461" s="167" t="s">
        <v>218</v>
      </c>
      <c r="G461" s="35">
        <f t="shared" ref="G461" si="99">IF(F461="1 - Rara vez",1,IF(F461="2 - Improbable",2,IF(F461="3 - Posible",3,IF(F461="4 - Probable",4,IF(F461="5 - Casi seguro",5,IF(F461="1 - Baja",6,IF(F461="2 - Media",7,IF(F461="3 - Alta",8,IF(F461="Seleccione",0)))))))))</f>
        <v>0</v>
      </c>
      <c r="H461" s="167" t="s">
        <v>218</v>
      </c>
      <c r="I461" s="35">
        <f t="shared" ref="I461" si="100">IF(H461="1 -Insignificante",1,IF(H461="2 -Menor",2,IF(H461="3 -Moderado",3,IF(H461="5 -Moderado",6,IF(H461="4 -Mayor",4,IF(H461="10 -Mayor",7,IF(H461="5 -Catastrófico",5,IF(H461="20 -Catastrófico",8,IF(H461="1 - Mínimo/Leve",9,IF(H461="2 - Importante",10,IF(H461="3 - Fuerte",11,IF(H461="Seleccione",0))))))))))))</f>
        <v>0</v>
      </c>
      <c r="J461" s="35" t="str">
        <f t="shared" ref="J461" si="101">IF(AND(G461=1,I461=1),1,IF(AND(G461=1,I461=2),2,IF(AND(G461=1,I461=3),3,IF(AND(G461=1,I461=4),4,IF(AND(G461=1,I461=5),5,IF(AND(G461=2,I461=1),6,IF(AND(G461=2,I461=2),7,IF(AND(G461=2,I461=3),8,IF(AND(G461=2,I461=4),9,IF(AND(G461=2,I461=5),10,IF(AND(G461=3,I461=1),11,IF(AND(G461=3,I461=2),12,IF(AND(G461=3,I461=3),13,IF(AND(G461=3,I461=4),14,IF(AND(G461=3,I461=5),15,IF(AND(G461=4,I461=1),16,IF(AND(G461=4,I461=2),17,IF(AND(G461=4,I461=3),18,IF(AND(G461=4,I461=4),19,IF(AND(G461=4,I461=5),20,IF(AND(G461=5,I461=1),21,IF(AND(G461=5,I461=2),22,IF(AND(G461=5,I461=3),23,IF(AND(G461=5,I461=4),24,IF(AND(G461=5,I461=5),25,IF(AND(G461=1,I461=6),26,IF(AND(G461=1,I461=7),27,IF(AND(G461=1,I461=8),28,IF(AND(G461=2,I461=6),29,IF(AND(G461=2,I461=7),30,IF(AND(G461=2,I461=8),31,IF(AND(G461=3,I461=6),32,IF(AND(G461=3,I461=7),33,IF(AND(G461=3,I461=8),34,IF(AND(G461=4,I461=6),35,IF(AND(G461=4,I461=7),36,IF(AND(G461=4,I461=8),37,IF(AND(G461=5,I461=6),38,IF(AND(G461=5,I461=7),39,IF(AND(G461=5,I461=8),40,IF(AND(G461=6,I461=9),41,IF(AND(G461=6,I461=10),42,IF(AND(G461=6,I461=11),43,IF(AND(G461=7,I461=9),44,IF(AND(G461=7,I461=10),45,IF(AND(G461=7,I461=11),46,IF(AND(G461=8,I461=9),47,IF(AND(G461=8,I461=10),48,IF(AND(G461=8,I461=11),49,"Seleccione")))))))))))))))))))))))))))))))))))))))))))))))))</f>
        <v>Seleccione</v>
      </c>
      <c r="K461" s="173" t="str">
        <f>IF(J461=1,'Etapa 2 - Análisis'!$Y$4,IF(J461=2,'Etapa 2 - Análisis'!$Z$4,IF(J461=6,'Etapa 2 - Análisis'!$AD$4,IF(J461=7,'Etapa 2 - Análisis'!$AE$4,IF(J461=11,'Etapa 2 - Análisis'!$AI$4,IF(J461=3,'Etapa 2 - Análisis'!$AA$4,IF(J461=8,'Etapa 2 - Análisis'!$AF$4,IF(J461=12,'Etapa 2 - Análisis'!$AJ$4,IF(J461=16,'Etapa 2 - Análisis'!$AN$4,IF(J461=4,'Etapa 2 - Análisis'!$AB$4,IF(J461=5,'Etapa 2 - Análisis'!$AC$4,IF(J461=9,'Etapa 2 - Análisis'!$AG$4,IF(J461=13,'Etapa 2 - Análisis'!$AK$4,IF(J461=17,'Etapa 2 - Análisis'!$AO$4,IF(J461=18,'Etapa 2 - Análisis'!$AP$4,IF(J461=21,'Etapa 2 - Análisis'!$AS$4,IF(J461=22,'Etapa 2 - Análisis'!$AT$4,IF(J461=10,'Etapa 2 - Análisis'!$AH$4,IF(J461=14,'Etapa 2 - Análisis'!$AL$4,IF(J461=15,'Etapa 2 - Análisis'!$AM$4,IF(J461=19,'Etapa 2 - Análisis'!$AQ$4,IF(J461=20,'Etapa 2 - Análisis'!$AR$4,IF(J461=23,'Etapa 2 - Análisis'!$AU$4,IF(J461=24,'Etapa 2 - Análisis'!$AV$4,IF(J461=25,'Etapa 2 - Análisis'!$AW$4,IF(J461=26,'Etapa 2 - Análisis'!$Y$13,IF(J461=27,'Etapa 2 - Análisis'!$Z$13,IF(J461=28,'Etapa 2 - Análisis'!$AA$13,IF(J461=29,'Etapa 2 - Análisis'!$AB$13,IF(J461=30,'Etapa 2 - Análisis'!$AC$13,IF(J461=31,'Etapa 2 - Análisis'!$AD$13,IF(J461=32,'Etapa 2 - Análisis'!$AE$13,IF(J461=33,'Etapa 2 - Análisis'!$AF$13,IF(J461=34,'Etapa 2 - Análisis'!$AG$13,IF(J461=35,'Etapa 2 - Análisis'!$AH$13,IF(J461=36,'Etapa 2 - Análisis'!$AI$13,IF(J461=37,'Etapa 2 - Análisis'!$AJ$13,IF(J461=38,'Etapa 2 - Análisis'!$AK$13,IF(J461=39,'Etapa 2 - Análisis'!$AL$13,IF(J461=40,'Etapa 2 - Análisis'!$AM$13,IF(J461=41,'Etapa 2 - Análisis'!$Y$8,IF(J461=42,'Etapa 2 - Análisis'!$Z$8,IF(J461=43,'Etapa 2 - Análisis'!$AA$8,IF(J461=44,'Etapa 2 - Análisis'!$AB$8,IF(J461=45,'Etapa 2 - Análisis'!$AC$8,IF(J461=46,'Etapa 2 - Análisis'!$AD$8,IF(J461=47,'Etapa 2 - Análisis'!$AE$8,IF(J461=48,'Etapa 2 - Análisis'!$AF$8,IF(J461=49,'Etapa 2 - Análisis'!$AG$8,"Sin Zona")))))))))))))))))))))))))))))))))))))))))))))))))</f>
        <v>Sin Zona</v>
      </c>
      <c r="L461" s="167" t="s">
        <v>318</v>
      </c>
      <c r="M461" s="125"/>
      <c r="N461" s="66" t="s">
        <v>376</v>
      </c>
      <c r="O461" s="35" t="str">
        <f>IF($C$446="Oportunidad","NO APLICA","")</f>
        <v>NO APLICA</v>
      </c>
      <c r="P461" s="35" t="str">
        <f>IF($C$446="Oportunidad","NO APLICA","")</f>
        <v>NO APLICA</v>
      </c>
      <c r="Q461" s="167" t="s">
        <v>218</v>
      </c>
      <c r="R461" s="35">
        <f t="shared" ref="R461" si="102">IF(Q461="1 - Rara vez",1,IF(Q461="2 - Improbable",2,IF(Q461="3 - Posible",3,IF(Q461="4 - Probable",4,IF(Q461="5 - Casi seguro",5,IF(Q461="1 - Baja",6,IF(Q461="2 - Media",7,IF(Q461="3 - Alta",8,IF(Q461="NO APLICA","",IF(Q461="Seleccione",0))))))))))</f>
        <v>0</v>
      </c>
      <c r="S461" s="167" t="s">
        <v>218</v>
      </c>
      <c r="T461" s="35">
        <f t="shared" ref="T461" si="103">IF(S461="1 -Insignificante",1,IF(S461="2 -Menor",2,IF(S461="3 -Moderado",3,IF(S461="4 -Mayor",4,IF(S461="10 -Mayor",7,IF(S461="5 -Catastrófico",5,IF(S461="5 -Moderado",6,IF(S461="20 -Catastrófico",8,IF(S461="1 - Mínimo/Leve",9,IF(S461="2 - Importante",10,IF(S461="3 - Fuerte",11,IF(S461="NO APLICA","",IF(S461="Seleccione",0)))))))))))))</f>
        <v>0</v>
      </c>
      <c r="U461" s="35" t="str">
        <f t="shared" ref="U461" si="104">IF(AND(R461=1,T461=1),1,IF(AND(R461=1,T461=2),2,IF(AND(R461=1,T461=3),3,IF(AND(R461=1,T461=4),4,IF(AND(R461=1,T461=5),5,IF(AND(R461=2,T461=1),6,IF(AND(R461=2,T461=2),7,IF(AND(R461=2,T461=3),8,IF(AND(R461=2,T461=4),9,IF(AND(R461=2,T461=5),10,IF(AND(R461=3,T461=1),11,IF(AND(R461=3,T461=2),12,IF(AND(R461=3,T461=3),13,IF(AND(R461=3,T461=4),14,IF(AND(R461=3,T461=5),15,IF(AND(R461=4,T461=1),16,IF(AND(R461=4,T461=2),17,IF(AND(R461=4,T461=3),18,IF(AND(R461=4,T461=4),19,IF(AND(R461=4,T461=5),20,IF(AND(R461=5,T461=1),21,IF(AND(R461=5,T461=2),22,IF(AND(R461=5,T461=3),23,IF(AND(R461=5,T461=4),24,IF(AND(R461=5,T461=5),25,IF(AND(R461=1,T461=6),26,IF(AND(R461=1,T461=7),27,IF(AND(R461=1,T461=8),28,IF(AND(R461=2,T461=6),29,IF(AND(R461=2,T461=7),30,IF(AND(R461=2,T461=8),31,IF(AND(R461=3,T461=6),32,IF(AND(R461=3,T461=7),33,IF(AND(R461=3,T461=8),34,IF(AND(R461=4,T461=6),35,IF(AND(R461=4,T461=7),36,IF(AND(R461=4,T461=8),37,IF(AND(R461=5,T461=6),38,IF(AND(R461=5,T461=7),39,IF(AND(R461=5,T461=8),40,IF(AND(R461=6,T461=9),41,IF(AND(R461=6,T461=10),42,IF(AND(R461=6,T461=11),43,IF(AND(R461=7,T461=9),44,IF(AND(R461=7,T461=10),45,IF(AND(R461=7,T461=11),46,IF(AND(R461=8,T461=9),47,IF(AND(R461=8,T461=10),48,IF(AND(R461=8,T461=11),49,IF(AND(R461="",T461=""),"","Seleccione"))))))))))))))))))))))))))))))))))))))))))))))))))</f>
        <v>Seleccione</v>
      </c>
      <c r="V461" s="173" t="str">
        <f>IF(U461=1,'Etapa 2 - Análisis'!$Y$4,IF(U461=2,'Etapa 2 - Análisis'!$Z$4,IF(U461=6,'Etapa 2 - Análisis'!$AD$4,IF(U461=7,'Etapa 2 - Análisis'!$AE$4,IF(U461=11,'Etapa 2 - Análisis'!$AI$4,IF(U461=3,'Etapa 2 - Análisis'!$AA$4,IF(U461=8,'Etapa 2 - Análisis'!$AF$4,IF(U461=12,'Etapa 2 - Análisis'!$AJ$4,IF(U461=16,'Etapa 2 - Análisis'!$AN$4,IF(U461=4,'Etapa 2 - Análisis'!$AB$4,IF(U461=5,'Etapa 2 - Análisis'!$AC$4,IF(U461=9,'Etapa 2 - Análisis'!$AF$4,IF(U461=13,'Etapa 2 - Análisis'!$AK$4,IF(U461=17,'Etapa 2 - Análisis'!$AO$4,IF(U461=18,'Etapa 2 - Análisis'!$AP$4,IF(U461=21,'Etapa 2 - Análisis'!$AS$4,IF(U461=22,'Etapa 2 - Análisis'!$AT$4,IF(U461=10,'Etapa 2 - Análisis'!$AH$4,IF(U461=14,'Etapa 2 - Análisis'!$AL$4,IF(U461=15,'Etapa 2 - Análisis'!$AM$4,IF(U461=19,'Etapa 2 - Análisis'!$AQ$4,IF(U461=20,'Etapa 2 - Análisis'!$AR$4,IF(U461=23,'Etapa 2 - Análisis'!$AU$4,IF(U461=24,'Etapa 2 - Análisis'!$AV$4,IF(U461=25,'Etapa 2 - Análisis'!$AW$4,IF(U461=26,'Etapa 2 - Análisis'!$Y$13,IF(U461=27,'Etapa 2 - Análisis'!$Z$13,IF(U461=28,'Etapa 2 - Análisis'!$AA$13,IF(U461=29,'Etapa 2 - Análisis'!$AB$13,IF(U461=30,'Etapa 2 - Análisis'!$AC$13,IF(U461=31,'Etapa 2 - Análisis'!$AD$13,IF(U461=32,'Etapa 2 - Análisis'!$AE$13,IF(U461=33,'Etapa 2 - Análisis'!$AF$13,IF(U461=34,'Etapa 2 - Análisis'!$AG$13,IF(U461=35,'Etapa 2 - Análisis'!$AH$13,IF(U461=36,'Etapa 2 - Análisis'!$AI$13,IF(U461=37,'Etapa 2 - Análisis'!$AJ$13,IF(U461=38,'Etapa 2 - Análisis'!$AK$13,IF(U461=39,'Etapa 2 - Análisis'!$AL$13,IF(U461=40,'Etapa 2 - Análisis'!$AM$13,IF(U461=41,'Etapa 2 - Análisis'!$Y$8,IF(U461=42,'Etapa 2 - Análisis'!$Z$8,IF(U461=43,'Etapa 2 - Análisis'!$AA$8,IF(U461=44,'Etapa 2 - Análisis'!$AB$8,IF(U461=45,'Etapa 2 - Análisis'!$AC$8,IF(U461=46,'Etapa 2 - Análisis'!$AD$8,IF(U461=47,'Etapa 2 - Análisis'!$AE$8,IF(U461=48,'Etapa 2 - Análisis'!$AF$8,IF(U461=49,'Etapa 2 - Análisis'!$AG$8,IF(U461="","NO APLICA","Sin Zona"))))))))))))))))))))))))))))))))))))))))))))))))))</f>
        <v>Sin Zona</v>
      </c>
      <c r="W461" s="126"/>
      <c r="X461" s="149"/>
      <c r="Y461" s="149"/>
      <c r="Z461" s="126"/>
      <c r="AA461" s="174"/>
    </row>
    <row r="462" spans="1:27" hidden="1" x14ac:dyDescent="0.25">
      <c r="A462" s="166"/>
      <c r="B462" s="164"/>
      <c r="C462" s="168"/>
      <c r="D462" s="126"/>
      <c r="E462" s="171"/>
      <c r="F462" s="168"/>
      <c r="G462" s="35"/>
      <c r="H462" s="168"/>
      <c r="I462" s="35"/>
      <c r="J462" s="35"/>
      <c r="K462" s="173"/>
      <c r="L462" s="168"/>
      <c r="M462" s="125"/>
      <c r="N462" s="66" t="s">
        <v>376</v>
      </c>
      <c r="O462" s="35" t="str">
        <f t="shared" si="86"/>
        <v>NO APLICA</v>
      </c>
      <c r="P462" s="35" t="str">
        <f t="shared" si="86"/>
        <v>NO APLICA</v>
      </c>
      <c r="Q462" s="168"/>
      <c r="R462" s="35"/>
      <c r="S462" s="168"/>
      <c r="T462" s="35"/>
      <c r="U462" s="35"/>
      <c r="V462" s="173"/>
      <c r="W462" s="126"/>
      <c r="X462" s="149"/>
      <c r="Y462" s="149"/>
      <c r="Z462" s="126"/>
      <c r="AA462" s="175"/>
    </row>
    <row r="463" spans="1:27" hidden="1" x14ac:dyDescent="0.25">
      <c r="A463" s="166"/>
      <c r="B463" s="164"/>
      <c r="C463" s="168"/>
      <c r="D463" s="126"/>
      <c r="E463" s="171"/>
      <c r="F463" s="168"/>
      <c r="G463" s="35"/>
      <c r="H463" s="168"/>
      <c r="I463" s="35"/>
      <c r="J463" s="35"/>
      <c r="K463" s="173"/>
      <c r="L463" s="168"/>
      <c r="M463" s="65"/>
      <c r="N463" s="66" t="s">
        <v>376</v>
      </c>
      <c r="O463" s="35" t="str">
        <f t="shared" ref="O463:P470" si="105">IF($C$446="Oportunidad","NO APLICA","")</f>
        <v>NO APLICA</v>
      </c>
      <c r="P463" s="35" t="str">
        <f t="shared" si="105"/>
        <v>NO APLICA</v>
      </c>
      <c r="Q463" s="168"/>
      <c r="R463" s="35"/>
      <c r="S463" s="168"/>
      <c r="T463" s="35"/>
      <c r="U463" s="35"/>
      <c r="V463" s="173"/>
      <c r="W463" s="126"/>
      <c r="X463" s="126"/>
      <c r="Y463" s="126"/>
      <c r="Z463" s="126"/>
      <c r="AA463" s="175"/>
    </row>
    <row r="464" spans="1:27" hidden="1" x14ac:dyDescent="0.25">
      <c r="A464" s="166"/>
      <c r="B464" s="164"/>
      <c r="C464" s="168"/>
      <c r="D464" s="132"/>
      <c r="E464" s="171"/>
      <c r="F464" s="168"/>
      <c r="G464" s="35"/>
      <c r="H464" s="168"/>
      <c r="I464" s="35"/>
      <c r="J464" s="35"/>
      <c r="K464" s="173"/>
      <c r="L464" s="168"/>
      <c r="M464" s="65"/>
      <c r="N464" s="66" t="s">
        <v>376</v>
      </c>
      <c r="O464" s="35" t="str">
        <f t="shared" si="105"/>
        <v>NO APLICA</v>
      </c>
      <c r="P464" s="35" t="str">
        <f t="shared" si="105"/>
        <v>NO APLICA</v>
      </c>
      <c r="Q464" s="168"/>
      <c r="R464" s="35"/>
      <c r="S464" s="168"/>
      <c r="T464" s="35"/>
      <c r="U464" s="35"/>
      <c r="V464" s="173"/>
      <c r="W464" s="126"/>
      <c r="X464" s="126"/>
      <c r="Y464" s="126"/>
      <c r="Z464" s="126"/>
      <c r="AA464" s="175"/>
    </row>
    <row r="465" spans="1:27" hidden="1" x14ac:dyDescent="0.25">
      <c r="A465" s="166"/>
      <c r="B465" s="165"/>
      <c r="C465" s="169"/>
      <c r="D465" s="97"/>
      <c r="E465" s="172"/>
      <c r="F465" s="169"/>
      <c r="G465" s="35"/>
      <c r="H465" s="169"/>
      <c r="I465" s="35"/>
      <c r="J465" s="35"/>
      <c r="K465" s="173"/>
      <c r="L465" s="169"/>
      <c r="M465" s="65"/>
      <c r="N465" s="66" t="s">
        <v>376</v>
      </c>
      <c r="O465" s="35" t="str">
        <f t="shared" si="105"/>
        <v>NO APLICA</v>
      </c>
      <c r="P465" s="35" t="str">
        <f t="shared" si="105"/>
        <v>NO APLICA</v>
      </c>
      <c r="Q465" s="169"/>
      <c r="R465" s="35"/>
      <c r="S465" s="169"/>
      <c r="T465" s="35"/>
      <c r="U465" s="35"/>
      <c r="V465" s="173"/>
      <c r="W465" s="134"/>
      <c r="X465" s="152"/>
      <c r="Y465" s="152"/>
      <c r="Z465" s="152"/>
      <c r="AA465" s="176"/>
    </row>
    <row r="466" spans="1:27" hidden="1" x14ac:dyDescent="0.25">
      <c r="A466" s="166">
        <v>92</v>
      </c>
      <c r="B466" s="163"/>
      <c r="C466" s="167" t="s">
        <v>288</v>
      </c>
      <c r="D466" s="126"/>
      <c r="E466" s="170"/>
      <c r="F466" s="167" t="s">
        <v>218</v>
      </c>
      <c r="G466" s="35">
        <f t="shared" ref="G466" si="106">IF(F466="1 - Rara vez",1,IF(F466="2 - Improbable",2,IF(F466="3 - Posible",3,IF(F466="4 - Probable",4,IF(F466="5 - Casi seguro",5,IF(F466="1 - Baja",6,IF(F466="2 - Media",7,IF(F466="3 - Alta",8,IF(F466="Seleccione",0)))))))))</f>
        <v>0</v>
      </c>
      <c r="H466" s="167" t="s">
        <v>218</v>
      </c>
      <c r="I466" s="35">
        <f t="shared" ref="I466" si="107">IF(H466="1 -Insignificante",1,IF(H466="2 -Menor",2,IF(H466="3 -Moderado",3,IF(H466="5 -Moderado",6,IF(H466="4 -Mayor",4,IF(H466="10 -Mayor",7,IF(H466="5 -Catastrófico",5,IF(H466="20 -Catastrófico",8,IF(H466="1 - Mínimo/Leve",9,IF(H466="2 - Importante",10,IF(H466="3 - Fuerte",11,IF(H466="Seleccione",0))))))))))))</f>
        <v>0</v>
      </c>
      <c r="J466" s="35" t="str">
        <f t="shared" ref="J466" si="108">IF(AND(G466=1,I466=1),1,IF(AND(G466=1,I466=2),2,IF(AND(G466=1,I466=3),3,IF(AND(G466=1,I466=4),4,IF(AND(G466=1,I466=5),5,IF(AND(G466=2,I466=1),6,IF(AND(G466=2,I466=2),7,IF(AND(G466=2,I466=3),8,IF(AND(G466=2,I466=4),9,IF(AND(G466=2,I466=5),10,IF(AND(G466=3,I466=1),11,IF(AND(G466=3,I466=2),12,IF(AND(G466=3,I466=3),13,IF(AND(G466=3,I466=4),14,IF(AND(G466=3,I466=5),15,IF(AND(G466=4,I466=1),16,IF(AND(G466=4,I466=2),17,IF(AND(G466=4,I466=3),18,IF(AND(G466=4,I466=4),19,IF(AND(G466=4,I466=5),20,IF(AND(G466=5,I466=1),21,IF(AND(G466=5,I466=2),22,IF(AND(G466=5,I466=3),23,IF(AND(G466=5,I466=4),24,IF(AND(G466=5,I466=5),25,IF(AND(G466=1,I466=6),26,IF(AND(G466=1,I466=7),27,IF(AND(G466=1,I466=8),28,IF(AND(G466=2,I466=6),29,IF(AND(G466=2,I466=7),30,IF(AND(G466=2,I466=8),31,IF(AND(G466=3,I466=6),32,IF(AND(G466=3,I466=7),33,IF(AND(G466=3,I466=8),34,IF(AND(G466=4,I466=6),35,IF(AND(G466=4,I466=7),36,IF(AND(G466=4,I466=8),37,IF(AND(G466=5,I466=6),38,IF(AND(G466=5,I466=7),39,IF(AND(G466=5,I466=8),40,IF(AND(G466=6,I466=9),41,IF(AND(G466=6,I466=10),42,IF(AND(G466=6,I466=11),43,IF(AND(G466=7,I466=9),44,IF(AND(G466=7,I466=10),45,IF(AND(G466=7,I466=11),46,IF(AND(G466=8,I466=9),47,IF(AND(G466=8,I466=10),48,IF(AND(G466=8,I466=11),49,"Seleccione")))))))))))))))))))))))))))))))))))))))))))))))))</f>
        <v>Seleccione</v>
      </c>
      <c r="K466" s="173" t="str">
        <f>IF(J466=1,'Etapa 2 - Análisis'!$Y$4,IF(J466=2,'Etapa 2 - Análisis'!$Z$4,IF(J466=6,'Etapa 2 - Análisis'!$AD$4,IF(J466=7,'Etapa 2 - Análisis'!$AE$4,IF(J466=11,'Etapa 2 - Análisis'!$AI$4,IF(J466=3,'Etapa 2 - Análisis'!$AA$4,IF(J466=8,'Etapa 2 - Análisis'!$AF$4,IF(J466=12,'Etapa 2 - Análisis'!$AJ$4,IF(J466=16,'Etapa 2 - Análisis'!$AN$4,IF(J466=4,'Etapa 2 - Análisis'!$AB$4,IF(J466=5,'Etapa 2 - Análisis'!$AC$4,IF(J466=9,'Etapa 2 - Análisis'!$AG$4,IF(J466=13,'Etapa 2 - Análisis'!$AK$4,IF(J466=17,'Etapa 2 - Análisis'!$AO$4,IF(J466=18,'Etapa 2 - Análisis'!$AP$4,IF(J466=21,'Etapa 2 - Análisis'!$AS$4,IF(J466=22,'Etapa 2 - Análisis'!$AT$4,IF(J466=10,'Etapa 2 - Análisis'!$AH$4,IF(J466=14,'Etapa 2 - Análisis'!$AL$4,IF(J466=15,'Etapa 2 - Análisis'!$AM$4,IF(J466=19,'Etapa 2 - Análisis'!$AQ$4,IF(J466=20,'Etapa 2 - Análisis'!$AR$4,IF(J466=23,'Etapa 2 - Análisis'!$AU$4,IF(J466=24,'Etapa 2 - Análisis'!$AV$4,IF(J466=25,'Etapa 2 - Análisis'!$AW$4,IF(J466=26,'Etapa 2 - Análisis'!$Y$13,IF(J466=27,'Etapa 2 - Análisis'!$Z$13,IF(J466=28,'Etapa 2 - Análisis'!$AA$13,IF(J466=29,'Etapa 2 - Análisis'!$AB$13,IF(J466=30,'Etapa 2 - Análisis'!$AC$13,IF(J466=31,'Etapa 2 - Análisis'!$AD$13,IF(J466=32,'Etapa 2 - Análisis'!$AE$13,IF(J466=33,'Etapa 2 - Análisis'!$AF$13,IF(J466=34,'Etapa 2 - Análisis'!$AG$13,IF(J466=35,'Etapa 2 - Análisis'!$AH$13,IF(J466=36,'Etapa 2 - Análisis'!$AI$13,IF(J466=37,'Etapa 2 - Análisis'!$AJ$13,IF(J466=38,'Etapa 2 - Análisis'!$AK$13,IF(J466=39,'Etapa 2 - Análisis'!$AL$13,IF(J466=40,'Etapa 2 - Análisis'!$AM$13,IF(J466=41,'Etapa 2 - Análisis'!$Y$8,IF(J466=42,'Etapa 2 - Análisis'!$Z$8,IF(J466=43,'Etapa 2 - Análisis'!$AA$8,IF(J466=44,'Etapa 2 - Análisis'!$AB$8,IF(J466=45,'Etapa 2 - Análisis'!$AC$8,IF(J466=46,'Etapa 2 - Análisis'!$AD$8,IF(J466=47,'Etapa 2 - Análisis'!$AE$8,IF(J466=48,'Etapa 2 - Análisis'!$AF$8,IF(J466=49,'Etapa 2 - Análisis'!$AG$8,"Sin Zona")))))))))))))))))))))))))))))))))))))))))))))))))</f>
        <v>Sin Zona</v>
      </c>
      <c r="L466" s="167" t="s">
        <v>318</v>
      </c>
      <c r="M466" s="125"/>
      <c r="N466" s="66" t="s">
        <v>376</v>
      </c>
      <c r="O466" s="35" t="str">
        <f>IF($C$446="Oportunidad","NO APLICA","")</f>
        <v>NO APLICA</v>
      </c>
      <c r="P466" s="35" t="str">
        <f>IF($C$446="Oportunidad","NO APLICA","")</f>
        <v>NO APLICA</v>
      </c>
      <c r="Q466" s="167" t="s">
        <v>218</v>
      </c>
      <c r="R466" s="35">
        <f t="shared" ref="R466" si="109">IF(Q466="1 - Rara vez",1,IF(Q466="2 - Improbable",2,IF(Q466="3 - Posible",3,IF(Q466="4 - Probable",4,IF(Q466="5 - Casi seguro",5,IF(Q466="1 - Baja",6,IF(Q466="2 - Media",7,IF(Q466="3 - Alta",8,IF(Q466="NO APLICA","",IF(Q466="Seleccione",0))))))))))</f>
        <v>0</v>
      </c>
      <c r="S466" s="167" t="s">
        <v>218</v>
      </c>
      <c r="T466" s="35">
        <f t="shared" ref="T466" si="110">IF(S466="1 -Insignificante",1,IF(S466="2 -Menor",2,IF(S466="3 -Moderado",3,IF(S466="4 -Mayor",4,IF(S466="10 -Mayor",7,IF(S466="5 -Catastrófico",5,IF(S466="5 -Moderado",6,IF(S466="20 -Catastrófico",8,IF(S466="1 - Mínimo/Leve",9,IF(S466="2 - Importante",10,IF(S466="3 - Fuerte",11,IF(S466="NO APLICA","",IF(S466="Seleccione",0)))))))))))))</f>
        <v>0</v>
      </c>
      <c r="U466" s="35" t="str">
        <f t="shared" ref="U466" si="111">IF(AND(R466=1,T466=1),1,IF(AND(R466=1,T466=2),2,IF(AND(R466=1,T466=3),3,IF(AND(R466=1,T466=4),4,IF(AND(R466=1,T466=5),5,IF(AND(R466=2,T466=1),6,IF(AND(R466=2,T466=2),7,IF(AND(R466=2,T466=3),8,IF(AND(R466=2,T466=4),9,IF(AND(R466=2,T466=5),10,IF(AND(R466=3,T466=1),11,IF(AND(R466=3,T466=2),12,IF(AND(R466=3,T466=3),13,IF(AND(R466=3,T466=4),14,IF(AND(R466=3,T466=5),15,IF(AND(R466=4,T466=1),16,IF(AND(R466=4,T466=2),17,IF(AND(R466=4,T466=3),18,IF(AND(R466=4,T466=4),19,IF(AND(R466=4,T466=5),20,IF(AND(R466=5,T466=1),21,IF(AND(R466=5,T466=2),22,IF(AND(R466=5,T466=3),23,IF(AND(R466=5,T466=4),24,IF(AND(R466=5,T466=5),25,IF(AND(R466=1,T466=6),26,IF(AND(R466=1,T466=7),27,IF(AND(R466=1,T466=8),28,IF(AND(R466=2,T466=6),29,IF(AND(R466=2,T466=7),30,IF(AND(R466=2,T466=8),31,IF(AND(R466=3,T466=6),32,IF(AND(R466=3,T466=7),33,IF(AND(R466=3,T466=8),34,IF(AND(R466=4,T466=6),35,IF(AND(R466=4,T466=7),36,IF(AND(R466=4,T466=8),37,IF(AND(R466=5,T466=6),38,IF(AND(R466=5,T466=7),39,IF(AND(R466=5,T466=8),40,IF(AND(R466=6,T466=9),41,IF(AND(R466=6,T466=10),42,IF(AND(R466=6,T466=11),43,IF(AND(R466=7,T466=9),44,IF(AND(R466=7,T466=10),45,IF(AND(R466=7,T466=11),46,IF(AND(R466=8,T466=9),47,IF(AND(R466=8,T466=10),48,IF(AND(R466=8,T466=11),49,IF(AND(R466="",T466=""),"","Seleccione"))))))))))))))))))))))))))))))))))))))))))))))))))</f>
        <v>Seleccione</v>
      </c>
      <c r="V466" s="173" t="str">
        <f>IF(U466=1,'Etapa 2 - Análisis'!$Y$4,IF(U466=2,'Etapa 2 - Análisis'!$Z$4,IF(U466=6,'Etapa 2 - Análisis'!$AD$4,IF(U466=7,'Etapa 2 - Análisis'!$AE$4,IF(U466=11,'Etapa 2 - Análisis'!$AI$4,IF(U466=3,'Etapa 2 - Análisis'!$AA$4,IF(U466=8,'Etapa 2 - Análisis'!$AF$4,IF(U466=12,'Etapa 2 - Análisis'!$AJ$4,IF(U466=16,'Etapa 2 - Análisis'!$AN$4,IF(U466=4,'Etapa 2 - Análisis'!$AB$4,IF(U466=5,'Etapa 2 - Análisis'!$AC$4,IF(U466=9,'Etapa 2 - Análisis'!$AF$4,IF(U466=13,'Etapa 2 - Análisis'!$AK$4,IF(U466=17,'Etapa 2 - Análisis'!$AO$4,IF(U466=18,'Etapa 2 - Análisis'!$AP$4,IF(U466=21,'Etapa 2 - Análisis'!$AS$4,IF(U466=22,'Etapa 2 - Análisis'!$AT$4,IF(U466=10,'Etapa 2 - Análisis'!$AH$4,IF(U466=14,'Etapa 2 - Análisis'!$AL$4,IF(U466=15,'Etapa 2 - Análisis'!$AM$4,IF(U466=19,'Etapa 2 - Análisis'!$AQ$4,IF(U466=20,'Etapa 2 - Análisis'!$AR$4,IF(U466=23,'Etapa 2 - Análisis'!$AU$4,IF(U466=24,'Etapa 2 - Análisis'!$AV$4,IF(U466=25,'Etapa 2 - Análisis'!$AW$4,IF(U466=26,'Etapa 2 - Análisis'!$Y$13,IF(U466=27,'Etapa 2 - Análisis'!$Z$13,IF(U466=28,'Etapa 2 - Análisis'!$AA$13,IF(U466=29,'Etapa 2 - Análisis'!$AB$13,IF(U466=30,'Etapa 2 - Análisis'!$AC$13,IF(U466=31,'Etapa 2 - Análisis'!$AD$13,IF(U466=32,'Etapa 2 - Análisis'!$AE$13,IF(U466=33,'Etapa 2 - Análisis'!$AF$13,IF(U466=34,'Etapa 2 - Análisis'!$AG$13,IF(U466=35,'Etapa 2 - Análisis'!$AH$13,IF(U466=36,'Etapa 2 - Análisis'!$AI$13,IF(U466=37,'Etapa 2 - Análisis'!$AJ$13,IF(U466=38,'Etapa 2 - Análisis'!$AK$13,IF(U466=39,'Etapa 2 - Análisis'!$AL$13,IF(U466=40,'Etapa 2 - Análisis'!$AM$13,IF(U466=41,'Etapa 2 - Análisis'!$Y$8,IF(U466=42,'Etapa 2 - Análisis'!$Z$8,IF(U466=43,'Etapa 2 - Análisis'!$AA$8,IF(U466=44,'Etapa 2 - Análisis'!$AB$8,IF(U466=45,'Etapa 2 - Análisis'!$AC$8,IF(U466=46,'Etapa 2 - Análisis'!$AD$8,IF(U466=47,'Etapa 2 - Análisis'!$AE$8,IF(U466=48,'Etapa 2 - Análisis'!$AF$8,IF(U466=49,'Etapa 2 - Análisis'!$AG$8,IF(U466="","NO APLICA","Sin Zona"))))))))))))))))))))))))))))))))))))))))))))))))))</f>
        <v>Sin Zona</v>
      </c>
      <c r="W466" s="126"/>
      <c r="X466" s="149"/>
      <c r="Y466" s="149"/>
      <c r="Z466" s="126"/>
      <c r="AA466" s="174"/>
    </row>
    <row r="467" spans="1:27" hidden="1" x14ac:dyDescent="0.25">
      <c r="A467" s="166"/>
      <c r="B467" s="164"/>
      <c r="C467" s="168"/>
      <c r="D467" s="126"/>
      <c r="E467" s="171"/>
      <c r="F467" s="168"/>
      <c r="G467" s="35"/>
      <c r="H467" s="168"/>
      <c r="I467" s="35"/>
      <c r="J467" s="35"/>
      <c r="K467" s="173"/>
      <c r="L467" s="168"/>
      <c r="M467" s="125"/>
      <c r="N467" s="66" t="s">
        <v>376</v>
      </c>
      <c r="O467" s="35" t="str">
        <f t="shared" si="105"/>
        <v>NO APLICA</v>
      </c>
      <c r="P467" s="35" t="str">
        <f t="shared" si="105"/>
        <v>NO APLICA</v>
      </c>
      <c r="Q467" s="168"/>
      <c r="R467" s="35"/>
      <c r="S467" s="168"/>
      <c r="T467" s="35"/>
      <c r="U467" s="35"/>
      <c r="V467" s="173"/>
      <c r="W467" s="126"/>
      <c r="X467" s="149"/>
      <c r="Y467" s="149"/>
      <c r="Z467" s="126"/>
      <c r="AA467" s="175"/>
    </row>
    <row r="468" spans="1:27" hidden="1" x14ac:dyDescent="0.25">
      <c r="A468" s="166"/>
      <c r="B468" s="164"/>
      <c r="C468" s="168"/>
      <c r="D468" s="126"/>
      <c r="E468" s="171"/>
      <c r="F468" s="168"/>
      <c r="G468" s="35"/>
      <c r="H468" s="168"/>
      <c r="I468" s="35"/>
      <c r="J468" s="35"/>
      <c r="K468" s="173"/>
      <c r="L468" s="168"/>
      <c r="M468" s="65"/>
      <c r="N468" s="66" t="s">
        <v>376</v>
      </c>
      <c r="O468" s="35" t="str">
        <f t="shared" si="105"/>
        <v>NO APLICA</v>
      </c>
      <c r="P468" s="35" t="str">
        <f t="shared" si="105"/>
        <v>NO APLICA</v>
      </c>
      <c r="Q468" s="168"/>
      <c r="R468" s="35"/>
      <c r="S468" s="168"/>
      <c r="T468" s="35"/>
      <c r="U468" s="35"/>
      <c r="V468" s="173"/>
      <c r="W468" s="126"/>
      <c r="X468" s="126"/>
      <c r="Y468" s="126"/>
      <c r="Z468" s="126"/>
      <c r="AA468" s="175"/>
    </row>
    <row r="469" spans="1:27" hidden="1" x14ac:dyDescent="0.25">
      <c r="A469" s="166"/>
      <c r="B469" s="164"/>
      <c r="C469" s="168"/>
      <c r="D469" s="132"/>
      <c r="E469" s="171"/>
      <c r="F469" s="168"/>
      <c r="G469" s="35"/>
      <c r="H469" s="168"/>
      <c r="I469" s="35"/>
      <c r="J469" s="35"/>
      <c r="K469" s="173"/>
      <c r="L469" s="168"/>
      <c r="M469" s="65"/>
      <c r="N469" s="66" t="s">
        <v>376</v>
      </c>
      <c r="O469" s="35" t="str">
        <f t="shared" si="105"/>
        <v>NO APLICA</v>
      </c>
      <c r="P469" s="35" t="str">
        <f t="shared" si="105"/>
        <v>NO APLICA</v>
      </c>
      <c r="Q469" s="168"/>
      <c r="R469" s="35"/>
      <c r="S469" s="168"/>
      <c r="T469" s="35"/>
      <c r="U469" s="35"/>
      <c r="V469" s="173"/>
      <c r="W469" s="126"/>
      <c r="X469" s="126"/>
      <c r="Y469" s="126"/>
      <c r="Z469" s="126"/>
      <c r="AA469" s="175"/>
    </row>
    <row r="470" spans="1:27" hidden="1" x14ac:dyDescent="0.25">
      <c r="A470" s="166"/>
      <c r="B470" s="165"/>
      <c r="C470" s="169"/>
      <c r="D470" s="97"/>
      <c r="E470" s="172"/>
      <c r="F470" s="169"/>
      <c r="G470" s="35"/>
      <c r="H470" s="169"/>
      <c r="I470" s="35"/>
      <c r="J470" s="35"/>
      <c r="K470" s="173"/>
      <c r="L470" s="169"/>
      <c r="M470" s="65"/>
      <c r="N470" s="66" t="s">
        <v>376</v>
      </c>
      <c r="O470" s="35" t="str">
        <f t="shared" si="105"/>
        <v>NO APLICA</v>
      </c>
      <c r="P470" s="35" t="str">
        <f t="shared" si="105"/>
        <v>NO APLICA</v>
      </c>
      <c r="Q470" s="169"/>
      <c r="R470" s="35"/>
      <c r="S470" s="169"/>
      <c r="T470" s="35"/>
      <c r="U470" s="35"/>
      <c r="V470" s="173"/>
      <c r="W470" s="134"/>
      <c r="X470" s="152"/>
      <c r="Y470" s="152"/>
      <c r="Z470" s="152"/>
      <c r="AA470" s="176"/>
    </row>
    <row r="471" spans="1:27" ht="48.75" customHeight="1" x14ac:dyDescent="0.25">
      <c r="A471" s="166">
        <v>89</v>
      </c>
      <c r="B471" s="163" t="s">
        <v>1266</v>
      </c>
      <c r="C471" s="167" t="s">
        <v>288</v>
      </c>
      <c r="D471" s="80" t="s">
        <v>1257</v>
      </c>
      <c r="E471" s="170" t="s">
        <v>1260</v>
      </c>
      <c r="F471" s="167" t="s">
        <v>360</v>
      </c>
      <c r="G471" s="35">
        <f t="shared" ref="G471" si="112">IF(F471="1 - Rara vez",1,IF(F471="2 - Improbable",2,IF(F471="3 - Posible",3,IF(F471="4 - Probable",4,IF(F471="5 - Casi seguro",5,IF(F471="1 - Baja",6,IF(F471="2 - Media",7,IF(F471="3 - Alta",8,IF(F471="Seleccione",0)))))))))</f>
        <v>7</v>
      </c>
      <c r="H471" s="167" t="s">
        <v>364</v>
      </c>
      <c r="I471" s="35">
        <f t="shared" ref="I471" si="113">IF(H471="1 -Insignificante",1,IF(H471="2 -Menor",2,IF(H471="3 -Moderado",3,IF(H471="5 -Moderado",6,IF(H471="4 -Mayor",4,IF(H471="10 -Mayor",7,IF(H471="5 -Catastrófico",5,IF(H471="20 -Catastrófico",8,IF(H471="1 - Mínimo/Leve",9,IF(H471="2 - Importante",10,IF(H471="3 - Fuerte",11,IF(H471="Seleccione",0))))))))))))</f>
        <v>11</v>
      </c>
      <c r="J471" s="35">
        <f t="shared" ref="J471" si="114">IF(AND(G471=1,I471=1),1,IF(AND(G471=1,I471=2),2,IF(AND(G471=1,I471=3),3,IF(AND(G471=1,I471=4),4,IF(AND(G471=1,I471=5),5,IF(AND(G471=2,I471=1),6,IF(AND(G471=2,I471=2),7,IF(AND(G471=2,I471=3),8,IF(AND(G471=2,I471=4),9,IF(AND(G471=2,I471=5),10,IF(AND(G471=3,I471=1),11,IF(AND(G471=3,I471=2),12,IF(AND(G471=3,I471=3),13,IF(AND(G471=3,I471=4),14,IF(AND(G471=3,I471=5),15,IF(AND(G471=4,I471=1),16,IF(AND(G471=4,I471=2),17,IF(AND(G471=4,I471=3),18,IF(AND(G471=4,I471=4),19,IF(AND(G471=4,I471=5),20,IF(AND(G471=5,I471=1),21,IF(AND(G471=5,I471=2),22,IF(AND(G471=5,I471=3),23,IF(AND(G471=5,I471=4),24,IF(AND(G471=5,I471=5),25,IF(AND(G471=1,I471=6),26,IF(AND(G471=1,I471=7),27,IF(AND(G471=1,I471=8),28,IF(AND(G471=2,I471=6),29,IF(AND(G471=2,I471=7),30,IF(AND(G471=2,I471=8),31,IF(AND(G471=3,I471=6),32,IF(AND(G471=3,I471=7),33,IF(AND(G471=3,I471=8),34,IF(AND(G471=4,I471=6),35,IF(AND(G471=4,I471=7),36,IF(AND(G471=4,I471=8),37,IF(AND(G471=5,I471=6),38,IF(AND(G471=5,I471=7),39,IF(AND(G471=5,I471=8),40,IF(AND(G471=6,I471=9),41,IF(AND(G471=6,I471=10),42,IF(AND(G471=6,I471=11),43,IF(AND(G471=7,I471=9),44,IF(AND(G471=7,I471=10),45,IF(AND(G471=7,I471=11),46,IF(AND(G471=8,I471=9),47,IF(AND(G471=8,I471=10),48,IF(AND(G471=8,I471=11),49,"Seleccione")))))))))))))))))))))))))))))))))))))))))))))))))</f>
        <v>46</v>
      </c>
      <c r="K471" s="173" t="str">
        <f>IF(J471=1,'Etapa 2 - Análisis'!$Y$4,IF(J471=2,'Etapa 2 - Análisis'!$Z$4,IF(J471=6,'Etapa 2 - Análisis'!$AD$4,IF(J471=7,'Etapa 2 - Análisis'!$AE$4,IF(J471=11,'Etapa 2 - Análisis'!$AI$4,IF(J471=3,'Etapa 2 - Análisis'!$AA$4,IF(J471=8,'Etapa 2 - Análisis'!$AF$4,IF(J471=12,'Etapa 2 - Análisis'!$AJ$4,IF(J471=16,'Etapa 2 - Análisis'!$AN$4,IF(J471=4,'Etapa 2 - Análisis'!$AB$4,IF(J471=5,'Etapa 2 - Análisis'!$AC$4,IF(J471=9,'Etapa 2 - Análisis'!$AG$4,IF(J471=13,'Etapa 2 - Análisis'!$AK$4,IF(J471=17,'Etapa 2 - Análisis'!$AO$4,IF(J471=18,'Etapa 2 - Análisis'!$AP$4,IF(J471=21,'Etapa 2 - Análisis'!$AS$4,IF(J471=22,'Etapa 2 - Análisis'!$AT$4,IF(J471=10,'Etapa 2 - Análisis'!$AH$4,IF(J471=14,'Etapa 2 - Análisis'!$AL$4,IF(J471=15,'Etapa 2 - Análisis'!$AM$4,IF(J471=19,'Etapa 2 - Análisis'!$AQ$4,IF(J471=20,'Etapa 2 - Análisis'!$AR$4,IF(J471=23,'Etapa 2 - Análisis'!$AU$4,IF(J471=24,'Etapa 2 - Análisis'!$AV$4,IF(J471=25,'Etapa 2 - Análisis'!$AW$4,IF(J471=26,'Etapa 2 - Análisis'!$Y$13,IF(J471=27,'Etapa 2 - Análisis'!$Z$13,IF(J471=28,'Etapa 2 - Análisis'!$AA$13,IF(J471=29,'Etapa 2 - Análisis'!$AB$13,IF(J471=30,'Etapa 2 - Análisis'!$AC$13,IF(J471=31,'Etapa 2 - Análisis'!$AD$13,IF(J471=32,'Etapa 2 - Análisis'!$AE$13,IF(J471=33,'Etapa 2 - Análisis'!$AF$13,IF(J471=34,'Etapa 2 - Análisis'!$AG$13,IF(J471=35,'Etapa 2 - Análisis'!$AH$13,IF(J471=36,'Etapa 2 - Análisis'!$AI$13,IF(J471=37,'Etapa 2 - Análisis'!$AJ$13,IF(J471=38,'Etapa 2 - Análisis'!$AK$13,IF(J471=39,'Etapa 2 - Análisis'!$AL$13,IF(J471=40,'Etapa 2 - Análisis'!$AM$13,IF(J471=41,'Etapa 2 - Análisis'!$Y$8,IF(J471=42,'Etapa 2 - Análisis'!$Z$8,IF(J471=43,'Etapa 2 - Análisis'!$AA$8,IF(J471=44,'Etapa 2 - Análisis'!$AB$8,IF(J471=45,'Etapa 2 - Análisis'!$AC$8,IF(J471=46,'Etapa 2 - Análisis'!$AD$8,IF(J471=47,'Etapa 2 - Análisis'!$AE$8,IF(J471=48,'Etapa 2 - Análisis'!$AF$8,IF(J471=49,'Etapa 2 - Análisis'!$AG$8,"Sin Zona")))))))))))))))))))))))))))))))))))))))))))))))))</f>
        <v>ZONA DE OPORTUNIDAD BENEFICIOSA</v>
      </c>
      <c r="L471" s="167" t="s">
        <v>369</v>
      </c>
      <c r="M471" s="80" t="s">
        <v>1261</v>
      </c>
      <c r="N471" s="66" t="s">
        <v>376</v>
      </c>
      <c r="O471" s="35" t="str">
        <f>IF($C$446="Oportunidad","NO APLICA","")</f>
        <v>NO APLICA</v>
      </c>
      <c r="P471" s="35" t="str">
        <f>IF($C$446="Oportunidad","NO APLICA","")</f>
        <v>NO APLICA</v>
      </c>
      <c r="Q471" s="167" t="s">
        <v>376</v>
      </c>
      <c r="R471" s="35" t="str">
        <f t="shared" ref="R471" si="115">IF(Q471="1 - Rara vez",1,IF(Q471="2 - Improbable",2,IF(Q471="3 - Posible",3,IF(Q471="4 - Probable",4,IF(Q471="5 - Casi seguro",5,IF(Q471="1 - Baja",6,IF(Q471="2 - Media",7,IF(Q471="3 - Alta",8,IF(Q471="NO APLICA","",IF(Q471="Seleccione",0))))))))))</f>
        <v/>
      </c>
      <c r="S471" s="167" t="s">
        <v>376</v>
      </c>
      <c r="T471" s="35" t="str">
        <f t="shared" ref="T471" si="116">IF(S471="1 -Insignificante",1,IF(S471="2 -Menor",2,IF(S471="3 -Moderado",3,IF(S471="4 -Mayor",4,IF(S471="10 -Mayor",7,IF(S471="5 -Catastrófico",5,IF(S471="5 -Moderado",6,IF(S471="20 -Catastrófico",8,IF(S471="1 - Mínimo/Leve",9,IF(S471="2 - Importante",10,IF(S471="3 - Fuerte",11,IF(S471="NO APLICA","",IF(S471="Seleccione",0)))))))))))))</f>
        <v/>
      </c>
      <c r="U471" s="35" t="str">
        <f t="shared" ref="U471" si="117">IF(AND(R471=1,T471=1),1,IF(AND(R471=1,T471=2),2,IF(AND(R471=1,T471=3),3,IF(AND(R471=1,T471=4),4,IF(AND(R471=1,T471=5),5,IF(AND(R471=2,T471=1),6,IF(AND(R471=2,T471=2),7,IF(AND(R471=2,T471=3),8,IF(AND(R471=2,T471=4),9,IF(AND(R471=2,T471=5),10,IF(AND(R471=3,T471=1),11,IF(AND(R471=3,T471=2),12,IF(AND(R471=3,T471=3),13,IF(AND(R471=3,T471=4),14,IF(AND(R471=3,T471=5),15,IF(AND(R471=4,T471=1),16,IF(AND(R471=4,T471=2),17,IF(AND(R471=4,T471=3),18,IF(AND(R471=4,T471=4),19,IF(AND(R471=4,T471=5),20,IF(AND(R471=5,T471=1),21,IF(AND(R471=5,T471=2),22,IF(AND(R471=5,T471=3),23,IF(AND(R471=5,T471=4),24,IF(AND(R471=5,T471=5),25,IF(AND(R471=1,T471=6),26,IF(AND(R471=1,T471=7),27,IF(AND(R471=1,T471=8),28,IF(AND(R471=2,T471=6),29,IF(AND(R471=2,T471=7),30,IF(AND(R471=2,T471=8),31,IF(AND(R471=3,T471=6),32,IF(AND(R471=3,T471=7),33,IF(AND(R471=3,T471=8),34,IF(AND(R471=4,T471=6),35,IF(AND(R471=4,T471=7),36,IF(AND(R471=4,T471=8),37,IF(AND(R471=5,T471=6),38,IF(AND(R471=5,T471=7),39,IF(AND(R471=5,T471=8),40,IF(AND(R471=6,T471=9),41,IF(AND(R471=6,T471=10),42,IF(AND(R471=6,T471=11),43,IF(AND(R471=7,T471=9),44,IF(AND(R471=7,T471=10),45,IF(AND(R471=7,T471=11),46,IF(AND(R471=8,T471=9),47,IF(AND(R471=8,T471=10),48,IF(AND(R471=8,T471=11),49,IF(AND(R471="",T471=""),"","Seleccione"))))))))))))))))))))))))))))))))))))))))))))))))))</f>
        <v/>
      </c>
      <c r="V471" s="173" t="str">
        <f>IF(U471=1,'Etapa 2 - Análisis'!$Y$4,IF(U471=2,'Etapa 2 - Análisis'!$Z$4,IF(U471=6,'Etapa 2 - Análisis'!$AD$4,IF(U471=7,'Etapa 2 - Análisis'!$AE$4,IF(U471=11,'Etapa 2 - Análisis'!$AI$4,IF(U471=3,'Etapa 2 - Análisis'!$AA$4,IF(U471=8,'Etapa 2 - Análisis'!$AF$4,IF(U471=12,'Etapa 2 - Análisis'!$AJ$4,IF(U471=16,'Etapa 2 - Análisis'!$AN$4,IF(U471=4,'Etapa 2 - Análisis'!$AB$4,IF(U471=5,'Etapa 2 - Análisis'!$AC$4,IF(U471=9,'Etapa 2 - Análisis'!$AF$4,IF(U471=13,'Etapa 2 - Análisis'!$AK$4,IF(U471=17,'Etapa 2 - Análisis'!$AO$4,IF(U471=18,'Etapa 2 - Análisis'!$AP$4,IF(U471=21,'Etapa 2 - Análisis'!$AS$4,IF(U471=22,'Etapa 2 - Análisis'!$AT$4,IF(U471=10,'Etapa 2 - Análisis'!$AH$4,IF(U471=14,'Etapa 2 - Análisis'!$AL$4,IF(U471=15,'Etapa 2 - Análisis'!$AM$4,IF(U471=19,'Etapa 2 - Análisis'!$AQ$4,IF(U471=20,'Etapa 2 - Análisis'!$AR$4,IF(U471=23,'Etapa 2 - Análisis'!$AU$4,IF(U471=24,'Etapa 2 - Análisis'!$AV$4,IF(U471=25,'Etapa 2 - Análisis'!$AW$4,IF(U471=26,'Etapa 2 - Análisis'!$Y$13,IF(U471=27,'Etapa 2 - Análisis'!$Z$13,IF(U471=28,'Etapa 2 - Análisis'!$AA$13,IF(U471=29,'Etapa 2 - Análisis'!$AB$13,IF(U471=30,'Etapa 2 - Análisis'!$AC$13,IF(U471=31,'Etapa 2 - Análisis'!$AD$13,IF(U471=32,'Etapa 2 - Análisis'!$AE$13,IF(U471=33,'Etapa 2 - Análisis'!$AF$13,IF(U471=34,'Etapa 2 - Análisis'!$AG$13,IF(U471=35,'Etapa 2 - Análisis'!$AH$13,IF(U471=36,'Etapa 2 - Análisis'!$AI$13,IF(U471=37,'Etapa 2 - Análisis'!$AJ$13,IF(U471=38,'Etapa 2 - Análisis'!$AK$13,IF(U471=39,'Etapa 2 - Análisis'!$AL$13,IF(U471=40,'Etapa 2 - Análisis'!$AM$13,IF(U471=41,'Etapa 2 - Análisis'!$Y$8,IF(U471=42,'Etapa 2 - Análisis'!$Z$8,IF(U471=43,'Etapa 2 - Análisis'!$AA$8,IF(U471=44,'Etapa 2 - Análisis'!$AB$8,IF(U471=45,'Etapa 2 - Análisis'!$AC$8,IF(U471=46,'Etapa 2 - Análisis'!$AD$8,IF(U471=47,'Etapa 2 - Análisis'!$AE$8,IF(U471=48,'Etapa 2 - Análisis'!$AF$8,IF(U471=49,'Etapa 2 - Análisis'!$AG$8,IF(U471="","NO APLICA","Sin Zona"))))))))))))))))))))))))))))))))))))))))))))))))))</f>
        <v>NO APLICA</v>
      </c>
      <c r="W471" s="80" t="s">
        <v>982</v>
      </c>
      <c r="X471" s="157">
        <v>45062</v>
      </c>
      <c r="Y471" s="157">
        <v>45289</v>
      </c>
      <c r="Z471" s="80" t="s">
        <v>983</v>
      </c>
      <c r="AA471" s="163" t="s">
        <v>1264</v>
      </c>
    </row>
    <row r="472" spans="1:27" ht="36.75" customHeight="1" x14ac:dyDescent="0.25">
      <c r="A472" s="166"/>
      <c r="B472" s="164"/>
      <c r="C472" s="168"/>
      <c r="D472" s="80" t="s">
        <v>1258</v>
      </c>
      <c r="E472" s="171"/>
      <c r="F472" s="168"/>
      <c r="G472" s="35"/>
      <c r="H472" s="168"/>
      <c r="I472" s="35"/>
      <c r="J472" s="35"/>
      <c r="K472" s="173"/>
      <c r="L472" s="168"/>
      <c r="M472" s="80" t="s">
        <v>1262</v>
      </c>
      <c r="N472" s="66" t="s">
        <v>376</v>
      </c>
      <c r="O472" s="35" t="str">
        <f t="shared" ref="O472:P480" si="118">IF($C$446="Oportunidad","NO APLICA","")</f>
        <v>NO APLICA</v>
      </c>
      <c r="P472" s="35" t="str">
        <f t="shared" si="118"/>
        <v>NO APLICA</v>
      </c>
      <c r="Q472" s="168"/>
      <c r="R472" s="35"/>
      <c r="S472" s="168"/>
      <c r="T472" s="35"/>
      <c r="U472" s="35"/>
      <c r="V472" s="173"/>
      <c r="W472" s="80" t="s">
        <v>1263</v>
      </c>
      <c r="X472" s="157">
        <v>45062</v>
      </c>
      <c r="Y472" s="157">
        <v>45289</v>
      </c>
      <c r="Z472" s="80" t="s">
        <v>1265</v>
      </c>
      <c r="AA472" s="164"/>
    </row>
    <row r="473" spans="1:27" ht="41.25" customHeight="1" x14ac:dyDescent="0.25">
      <c r="A473" s="166"/>
      <c r="B473" s="164"/>
      <c r="C473" s="168"/>
      <c r="D473" s="126" t="s">
        <v>1259</v>
      </c>
      <c r="E473" s="171"/>
      <c r="F473" s="168"/>
      <c r="G473" s="35"/>
      <c r="H473" s="168"/>
      <c r="I473" s="35"/>
      <c r="J473" s="35"/>
      <c r="K473" s="173"/>
      <c r="L473" s="168"/>
      <c r="M473" s="65" t="s">
        <v>1258</v>
      </c>
      <c r="N473" s="66" t="s">
        <v>376</v>
      </c>
      <c r="O473" s="35" t="str">
        <f t="shared" si="118"/>
        <v>NO APLICA</v>
      </c>
      <c r="P473" s="35" t="str">
        <f t="shared" si="118"/>
        <v>NO APLICA</v>
      </c>
      <c r="Q473" s="168"/>
      <c r="R473" s="35"/>
      <c r="S473" s="168"/>
      <c r="T473" s="35"/>
      <c r="U473" s="35"/>
      <c r="V473" s="173"/>
      <c r="W473" s="80" t="s">
        <v>982</v>
      </c>
      <c r="X473" s="157">
        <v>45062</v>
      </c>
      <c r="Y473" s="157">
        <v>45289</v>
      </c>
      <c r="Z473" s="80" t="s">
        <v>983</v>
      </c>
      <c r="AA473" s="164"/>
    </row>
    <row r="474" spans="1:27" x14ac:dyDescent="0.25">
      <c r="A474" s="166"/>
      <c r="B474" s="164"/>
      <c r="C474" s="168"/>
      <c r="D474" s="132"/>
      <c r="E474" s="171"/>
      <c r="F474" s="168"/>
      <c r="G474" s="35"/>
      <c r="H474" s="168"/>
      <c r="I474" s="35"/>
      <c r="J474" s="35"/>
      <c r="K474" s="173"/>
      <c r="L474" s="168"/>
      <c r="M474" s="65"/>
      <c r="N474" s="66" t="s">
        <v>376</v>
      </c>
      <c r="O474" s="35" t="str">
        <f t="shared" si="118"/>
        <v>NO APLICA</v>
      </c>
      <c r="P474" s="35" t="str">
        <f t="shared" si="118"/>
        <v>NO APLICA</v>
      </c>
      <c r="Q474" s="168"/>
      <c r="R474" s="35"/>
      <c r="S474" s="168"/>
      <c r="T474" s="35"/>
      <c r="U474" s="35"/>
      <c r="V474" s="173"/>
      <c r="W474" s="80"/>
      <c r="X474" s="82"/>
      <c r="Y474" s="82"/>
      <c r="Z474" s="80"/>
      <c r="AA474" s="164"/>
    </row>
    <row r="475" spans="1:27" ht="22.5" customHeight="1" x14ac:dyDescent="0.25">
      <c r="A475" s="166"/>
      <c r="B475" s="165"/>
      <c r="C475" s="169"/>
      <c r="D475" s="97"/>
      <c r="E475" s="172"/>
      <c r="F475" s="169"/>
      <c r="G475" s="35"/>
      <c r="H475" s="169"/>
      <c r="I475" s="35"/>
      <c r="J475" s="35"/>
      <c r="K475" s="173"/>
      <c r="L475" s="169"/>
      <c r="M475" s="65"/>
      <c r="N475" s="66" t="s">
        <v>376</v>
      </c>
      <c r="O475" s="35" t="str">
        <f t="shared" si="118"/>
        <v>NO APLICA</v>
      </c>
      <c r="P475" s="35" t="str">
        <f t="shared" si="118"/>
        <v>NO APLICA</v>
      </c>
      <c r="Q475" s="169"/>
      <c r="R475" s="35"/>
      <c r="S475" s="169"/>
      <c r="T475" s="35"/>
      <c r="U475" s="35"/>
      <c r="V475" s="173"/>
      <c r="W475" s="80"/>
      <c r="X475" s="82"/>
      <c r="Y475" s="82"/>
      <c r="Z475" s="80"/>
      <c r="AA475" s="165"/>
    </row>
    <row r="476" spans="1:27" ht="153.75" customHeight="1" x14ac:dyDescent="0.25">
      <c r="A476" s="166">
        <v>90</v>
      </c>
      <c r="B476" s="163" t="s">
        <v>1300</v>
      </c>
      <c r="C476" s="167" t="s">
        <v>288</v>
      </c>
      <c r="D476" s="80" t="s">
        <v>1301</v>
      </c>
      <c r="E476" s="170" t="s">
        <v>1302</v>
      </c>
      <c r="F476" s="167" t="s">
        <v>361</v>
      </c>
      <c r="G476" s="35">
        <f t="shared" ref="G476" si="119">IF(F476="1 - Rara vez",1,IF(F476="2 - Improbable",2,IF(F476="3 - Posible",3,IF(F476="4 - Probable",4,IF(F476="5 - Casi seguro",5,IF(F476="1 - Baja",6,IF(F476="2 - Media",7,IF(F476="3 - Alta",8,IF(F476="Seleccione",0)))))))))</f>
        <v>8</v>
      </c>
      <c r="H476" s="167" t="s">
        <v>363</v>
      </c>
      <c r="I476" s="35">
        <f t="shared" ref="I476" si="120">IF(H476="1 -Insignificante",1,IF(H476="2 -Menor",2,IF(H476="3 -Moderado",3,IF(H476="5 -Moderado",6,IF(H476="4 -Mayor",4,IF(H476="10 -Mayor",7,IF(H476="5 -Catastrófico",5,IF(H476="20 -Catastrófico",8,IF(H476="1 - Mínimo/Leve",9,IF(H476="2 - Importante",10,IF(H476="3 - Fuerte",11,IF(H476="Seleccione",0))))))))))))</f>
        <v>10</v>
      </c>
      <c r="J476" s="35">
        <f t="shared" ref="J476" si="121">IF(AND(G476=1,I476=1),1,IF(AND(G476=1,I476=2),2,IF(AND(G476=1,I476=3),3,IF(AND(G476=1,I476=4),4,IF(AND(G476=1,I476=5),5,IF(AND(G476=2,I476=1),6,IF(AND(G476=2,I476=2),7,IF(AND(G476=2,I476=3),8,IF(AND(G476=2,I476=4),9,IF(AND(G476=2,I476=5),10,IF(AND(G476=3,I476=1),11,IF(AND(G476=3,I476=2),12,IF(AND(G476=3,I476=3),13,IF(AND(G476=3,I476=4),14,IF(AND(G476=3,I476=5),15,IF(AND(G476=4,I476=1),16,IF(AND(G476=4,I476=2),17,IF(AND(G476=4,I476=3),18,IF(AND(G476=4,I476=4),19,IF(AND(G476=4,I476=5),20,IF(AND(G476=5,I476=1),21,IF(AND(G476=5,I476=2),22,IF(AND(G476=5,I476=3),23,IF(AND(G476=5,I476=4),24,IF(AND(G476=5,I476=5),25,IF(AND(G476=1,I476=6),26,IF(AND(G476=1,I476=7),27,IF(AND(G476=1,I476=8),28,IF(AND(G476=2,I476=6),29,IF(AND(G476=2,I476=7),30,IF(AND(G476=2,I476=8),31,IF(AND(G476=3,I476=6),32,IF(AND(G476=3,I476=7),33,IF(AND(G476=3,I476=8),34,IF(AND(G476=4,I476=6),35,IF(AND(G476=4,I476=7),36,IF(AND(G476=4,I476=8),37,IF(AND(G476=5,I476=6),38,IF(AND(G476=5,I476=7),39,IF(AND(G476=5,I476=8),40,IF(AND(G476=6,I476=9),41,IF(AND(G476=6,I476=10),42,IF(AND(G476=6,I476=11),43,IF(AND(G476=7,I476=9),44,IF(AND(G476=7,I476=10),45,IF(AND(G476=7,I476=11),46,IF(AND(G476=8,I476=9),47,IF(AND(G476=8,I476=10),48,IF(AND(G476=8,I476=11),49,"Seleccione")))))))))))))))))))))))))))))))))))))))))))))))))</f>
        <v>48</v>
      </c>
      <c r="K476" s="173" t="str">
        <f>IF(J476=1,'Etapa 2 - Análisis'!$Y$4,IF(J476=2,'Etapa 2 - Análisis'!$Z$4,IF(J476=6,'Etapa 2 - Análisis'!$AD$4,IF(J476=7,'Etapa 2 - Análisis'!$AE$4,IF(J476=11,'Etapa 2 - Análisis'!$AI$4,IF(J476=3,'Etapa 2 - Análisis'!$AA$4,IF(J476=8,'Etapa 2 - Análisis'!$AF$4,IF(J476=12,'Etapa 2 - Análisis'!$AJ$4,IF(J476=16,'Etapa 2 - Análisis'!$AN$4,IF(J476=4,'Etapa 2 - Análisis'!$AB$4,IF(J476=5,'Etapa 2 - Análisis'!$AC$4,IF(J476=9,'Etapa 2 - Análisis'!$AG$4,IF(J476=13,'Etapa 2 - Análisis'!$AK$4,IF(J476=17,'Etapa 2 - Análisis'!$AO$4,IF(J476=18,'Etapa 2 - Análisis'!$AP$4,IF(J476=21,'Etapa 2 - Análisis'!$AS$4,IF(J476=22,'Etapa 2 - Análisis'!$AT$4,IF(J476=10,'Etapa 2 - Análisis'!$AH$4,IF(J476=14,'Etapa 2 - Análisis'!$AL$4,IF(J476=15,'Etapa 2 - Análisis'!$AM$4,IF(J476=19,'Etapa 2 - Análisis'!$AQ$4,IF(J476=20,'Etapa 2 - Análisis'!$AR$4,IF(J476=23,'Etapa 2 - Análisis'!$AU$4,IF(J476=24,'Etapa 2 - Análisis'!$AV$4,IF(J476=25,'Etapa 2 - Análisis'!$AW$4,IF(J476=26,'Etapa 2 - Análisis'!$Y$13,IF(J476=27,'Etapa 2 - Análisis'!$Z$13,IF(J476=28,'Etapa 2 - Análisis'!$AA$13,IF(J476=29,'Etapa 2 - Análisis'!$AB$13,IF(J476=30,'Etapa 2 - Análisis'!$AC$13,IF(J476=31,'Etapa 2 - Análisis'!$AD$13,IF(J476=32,'Etapa 2 - Análisis'!$AE$13,IF(J476=33,'Etapa 2 - Análisis'!$AF$13,IF(J476=34,'Etapa 2 - Análisis'!$AG$13,IF(J476=35,'Etapa 2 - Análisis'!$AH$13,IF(J476=36,'Etapa 2 - Análisis'!$AI$13,IF(J476=37,'Etapa 2 - Análisis'!$AJ$13,IF(J476=38,'Etapa 2 - Análisis'!$AK$13,IF(J476=39,'Etapa 2 - Análisis'!$AL$13,IF(J476=40,'Etapa 2 - Análisis'!$AM$13,IF(J476=41,'Etapa 2 - Análisis'!$Y$8,IF(J476=42,'Etapa 2 - Análisis'!$Z$8,IF(J476=43,'Etapa 2 - Análisis'!$AA$8,IF(J476=44,'Etapa 2 - Análisis'!$AB$8,IF(J476=45,'Etapa 2 - Análisis'!$AC$8,IF(J476=46,'Etapa 2 - Análisis'!$AD$8,IF(J476=47,'Etapa 2 - Análisis'!$AE$8,IF(J476=48,'Etapa 2 - Análisis'!$AF$8,IF(J476=49,'Etapa 2 - Análisis'!$AG$8,"Sin Zona")))))))))))))))))))))))))))))))))))))))))))))))))</f>
        <v>ZONA DE OPORTUNIDAD BENEFICIOSA</v>
      </c>
      <c r="L476" s="167" t="s">
        <v>369</v>
      </c>
      <c r="M476" s="80" t="s">
        <v>1303</v>
      </c>
      <c r="N476" s="66" t="s">
        <v>376</v>
      </c>
      <c r="O476" s="35" t="str">
        <f>IF($C$446="Oportunidad","NO APLICA","")</f>
        <v>NO APLICA</v>
      </c>
      <c r="P476" s="35" t="str">
        <f>IF($C$446="Oportunidad","NO APLICA","")</f>
        <v>NO APLICA</v>
      </c>
      <c r="Q476" s="167" t="s">
        <v>376</v>
      </c>
      <c r="R476" s="35" t="str">
        <f t="shared" ref="R476" si="122">IF(Q476="1 - Rara vez",1,IF(Q476="2 - Improbable",2,IF(Q476="3 - Posible",3,IF(Q476="4 - Probable",4,IF(Q476="5 - Casi seguro",5,IF(Q476="1 - Baja",6,IF(Q476="2 - Media",7,IF(Q476="3 - Alta",8,IF(Q476="NO APLICA","",IF(Q476="Seleccione",0))))))))))</f>
        <v/>
      </c>
      <c r="S476" s="167" t="s">
        <v>376</v>
      </c>
      <c r="T476" s="35" t="str">
        <f t="shared" ref="T476" si="123">IF(S476="1 -Insignificante",1,IF(S476="2 -Menor",2,IF(S476="3 -Moderado",3,IF(S476="4 -Mayor",4,IF(S476="10 -Mayor",7,IF(S476="5 -Catastrófico",5,IF(S476="5 -Moderado",6,IF(S476="20 -Catastrófico",8,IF(S476="1 - Mínimo/Leve",9,IF(S476="2 - Importante",10,IF(S476="3 - Fuerte",11,IF(S476="NO APLICA","",IF(S476="Seleccione",0)))))))))))))</f>
        <v/>
      </c>
      <c r="U476" s="35" t="str">
        <f t="shared" ref="U476" si="124">IF(AND(R476=1,T476=1),1,IF(AND(R476=1,T476=2),2,IF(AND(R476=1,T476=3),3,IF(AND(R476=1,T476=4),4,IF(AND(R476=1,T476=5),5,IF(AND(R476=2,T476=1),6,IF(AND(R476=2,T476=2),7,IF(AND(R476=2,T476=3),8,IF(AND(R476=2,T476=4),9,IF(AND(R476=2,T476=5),10,IF(AND(R476=3,T476=1),11,IF(AND(R476=3,T476=2),12,IF(AND(R476=3,T476=3),13,IF(AND(R476=3,T476=4),14,IF(AND(R476=3,T476=5),15,IF(AND(R476=4,T476=1),16,IF(AND(R476=4,T476=2),17,IF(AND(R476=4,T476=3),18,IF(AND(R476=4,T476=4),19,IF(AND(R476=4,T476=5),20,IF(AND(R476=5,T476=1),21,IF(AND(R476=5,T476=2),22,IF(AND(R476=5,T476=3),23,IF(AND(R476=5,T476=4),24,IF(AND(R476=5,T476=5),25,IF(AND(R476=1,T476=6),26,IF(AND(R476=1,T476=7),27,IF(AND(R476=1,T476=8),28,IF(AND(R476=2,T476=6),29,IF(AND(R476=2,T476=7),30,IF(AND(R476=2,T476=8),31,IF(AND(R476=3,T476=6),32,IF(AND(R476=3,T476=7),33,IF(AND(R476=3,T476=8),34,IF(AND(R476=4,T476=6),35,IF(AND(R476=4,T476=7),36,IF(AND(R476=4,T476=8),37,IF(AND(R476=5,T476=6),38,IF(AND(R476=5,T476=7),39,IF(AND(R476=5,T476=8),40,IF(AND(R476=6,T476=9),41,IF(AND(R476=6,T476=10),42,IF(AND(R476=6,T476=11),43,IF(AND(R476=7,T476=9),44,IF(AND(R476=7,T476=10),45,IF(AND(R476=7,T476=11),46,IF(AND(R476=8,T476=9),47,IF(AND(R476=8,T476=10),48,IF(AND(R476=8,T476=11),49,IF(AND(R476="",T476=""),"","Seleccione"))))))))))))))))))))))))))))))))))))))))))))))))))</f>
        <v/>
      </c>
      <c r="V476" s="173" t="str">
        <f>IF(U476=1,'Etapa 2 - Análisis'!$Y$4,IF(U476=2,'Etapa 2 - Análisis'!$Z$4,IF(U476=6,'Etapa 2 - Análisis'!$AD$4,IF(U476=7,'Etapa 2 - Análisis'!$AE$4,IF(U476=11,'Etapa 2 - Análisis'!$AI$4,IF(U476=3,'Etapa 2 - Análisis'!$AA$4,IF(U476=8,'Etapa 2 - Análisis'!$AF$4,IF(U476=12,'Etapa 2 - Análisis'!$AJ$4,IF(U476=16,'Etapa 2 - Análisis'!$AN$4,IF(U476=4,'Etapa 2 - Análisis'!$AB$4,IF(U476=5,'Etapa 2 - Análisis'!$AC$4,IF(U476=9,'Etapa 2 - Análisis'!$AF$4,IF(U476=13,'Etapa 2 - Análisis'!$AK$4,IF(U476=17,'Etapa 2 - Análisis'!$AO$4,IF(U476=18,'Etapa 2 - Análisis'!$AP$4,IF(U476=21,'Etapa 2 - Análisis'!$AS$4,IF(U476=22,'Etapa 2 - Análisis'!$AT$4,IF(U476=10,'Etapa 2 - Análisis'!$AH$4,IF(U476=14,'Etapa 2 - Análisis'!$AL$4,IF(U476=15,'Etapa 2 - Análisis'!$AM$4,IF(U476=19,'Etapa 2 - Análisis'!$AQ$4,IF(U476=20,'Etapa 2 - Análisis'!$AR$4,IF(U476=23,'Etapa 2 - Análisis'!$AU$4,IF(U476=24,'Etapa 2 - Análisis'!$AV$4,IF(U476=25,'Etapa 2 - Análisis'!$AW$4,IF(U476=26,'Etapa 2 - Análisis'!$Y$13,IF(U476=27,'Etapa 2 - Análisis'!$Z$13,IF(U476=28,'Etapa 2 - Análisis'!$AA$13,IF(U476=29,'Etapa 2 - Análisis'!$AB$13,IF(U476=30,'Etapa 2 - Análisis'!$AC$13,IF(U476=31,'Etapa 2 - Análisis'!$AD$13,IF(U476=32,'Etapa 2 - Análisis'!$AE$13,IF(U476=33,'Etapa 2 - Análisis'!$AF$13,IF(U476=34,'Etapa 2 - Análisis'!$AG$13,IF(U476=35,'Etapa 2 - Análisis'!$AH$13,IF(U476=36,'Etapa 2 - Análisis'!$AI$13,IF(U476=37,'Etapa 2 - Análisis'!$AJ$13,IF(U476=38,'Etapa 2 - Análisis'!$AK$13,IF(U476=39,'Etapa 2 - Análisis'!$AL$13,IF(U476=40,'Etapa 2 - Análisis'!$AM$13,IF(U476=41,'Etapa 2 - Análisis'!$Y$8,IF(U476=42,'Etapa 2 - Análisis'!$Z$8,IF(U476=43,'Etapa 2 - Análisis'!$AA$8,IF(U476=44,'Etapa 2 - Análisis'!$AB$8,IF(U476=45,'Etapa 2 - Análisis'!$AC$8,IF(U476=46,'Etapa 2 - Análisis'!$AD$8,IF(U476=47,'Etapa 2 - Análisis'!$AE$8,IF(U476=48,'Etapa 2 - Análisis'!$AF$8,IF(U476=49,'Etapa 2 - Análisis'!$AG$8,IF(U476="","NO APLICA","Sin Zona"))))))))))))))))))))))))))))))))))))))))))))))))))</f>
        <v>NO APLICA</v>
      </c>
      <c r="W476" s="80" t="s">
        <v>1304</v>
      </c>
      <c r="X476" s="157" t="s">
        <v>1305</v>
      </c>
      <c r="Y476" s="157" t="s">
        <v>1306</v>
      </c>
      <c r="Z476" s="80" t="s">
        <v>1307</v>
      </c>
      <c r="AA476" s="163" t="s">
        <v>1308</v>
      </c>
    </row>
    <row r="477" spans="1:27" x14ac:dyDescent="0.25">
      <c r="A477" s="166"/>
      <c r="B477" s="164"/>
      <c r="C477" s="168"/>
      <c r="D477" s="80"/>
      <c r="E477" s="171"/>
      <c r="F477" s="168"/>
      <c r="G477" s="35"/>
      <c r="H477" s="168"/>
      <c r="I477" s="35"/>
      <c r="J477" s="35"/>
      <c r="K477" s="173"/>
      <c r="L477" s="168"/>
      <c r="M477" s="80"/>
      <c r="N477" s="66" t="s">
        <v>376</v>
      </c>
      <c r="O477" s="35" t="str">
        <f t="shared" si="118"/>
        <v>NO APLICA</v>
      </c>
      <c r="P477" s="35" t="str">
        <f t="shared" si="118"/>
        <v>NO APLICA</v>
      </c>
      <c r="Q477" s="168"/>
      <c r="R477" s="35"/>
      <c r="S477" s="168"/>
      <c r="T477" s="35"/>
      <c r="U477" s="35"/>
      <c r="V477" s="173"/>
      <c r="W477" s="80"/>
      <c r="X477" s="157"/>
      <c r="Y477" s="157"/>
      <c r="Z477" s="80"/>
      <c r="AA477" s="164"/>
    </row>
    <row r="478" spans="1:27" x14ac:dyDescent="0.25">
      <c r="A478" s="166"/>
      <c r="B478" s="164"/>
      <c r="C478" s="168"/>
      <c r="D478" s="126"/>
      <c r="E478" s="171"/>
      <c r="F478" s="168"/>
      <c r="G478" s="35"/>
      <c r="H478" s="168"/>
      <c r="I478" s="35"/>
      <c r="J478" s="35"/>
      <c r="K478" s="173"/>
      <c r="L478" s="168"/>
      <c r="M478" s="65"/>
      <c r="N478" s="66" t="s">
        <v>376</v>
      </c>
      <c r="O478" s="35" t="str">
        <f t="shared" si="118"/>
        <v>NO APLICA</v>
      </c>
      <c r="P478" s="35" t="str">
        <f t="shared" si="118"/>
        <v>NO APLICA</v>
      </c>
      <c r="Q478" s="168"/>
      <c r="R478" s="35"/>
      <c r="S478" s="168"/>
      <c r="T478" s="35"/>
      <c r="U478" s="35"/>
      <c r="V478" s="173"/>
      <c r="W478" s="80"/>
      <c r="X478" s="157"/>
      <c r="Y478" s="157"/>
      <c r="Z478" s="80"/>
      <c r="AA478" s="164"/>
    </row>
    <row r="479" spans="1:27" x14ac:dyDescent="0.25">
      <c r="A479" s="166"/>
      <c r="B479" s="164"/>
      <c r="C479" s="168"/>
      <c r="D479" s="132"/>
      <c r="E479" s="171"/>
      <c r="F479" s="168"/>
      <c r="G479" s="35"/>
      <c r="H479" s="168"/>
      <c r="I479" s="35"/>
      <c r="J479" s="35"/>
      <c r="K479" s="173"/>
      <c r="L479" s="168"/>
      <c r="M479" s="65"/>
      <c r="N479" s="66" t="s">
        <v>376</v>
      </c>
      <c r="O479" s="35" t="str">
        <f t="shared" si="118"/>
        <v>NO APLICA</v>
      </c>
      <c r="P479" s="35" t="str">
        <f t="shared" si="118"/>
        <v>NO APLICA</v>
      </c>
      <c r="Q479" s="168"/>
      <c r="R479" s="35"/>
      <c r="S479" s="168"/>
      <c r="T479" s="35"/>
      <c r="U479" s="35"/>
      <c r="V479" s="173"/>
      <c r="W479" s="80"/>
      <c r="X479" s="82"/>
      <c r="Y479" s="82"/>
      <c r="Z479" s="80"/>
      <c r="AA479" s="164"/>
    </row>
    <row r="480" spans="1:27" x14ac:dyDescent="0.25">
      <c r="A480" s="166"/>
      <c r="B480" s="165"/>
      <c r="C480" s="169"/>
      <c r="D480" s="97"/>
      <c r="E480" s="172"/>
      <c r="F480" s="169"/>
      <c r="G480" s="35"/>
      <c r="H480" s="169"/>
      <c r="I480" s="35"/>
      <c r="J480" s="35"/>
      <c r="K480" s="173"/>
      <c r="L480" s="169"/>
      <c r="M480" s="65"/>
      <c r="N480" s="66" t="s">
        <v>376</v>
      </c>
      <c r="O480" s="35" t="str">
        <f t="shared" si="118"/>
        <v>NO APLICA</v>
      </c>
      <c r="P480" s="35" t="str">
        <f t="shared" si="118"/>
        <v>NO APLICA</v>
      </c>
      <c r="Q480" s="169"/>
      <c r="R480" s="35"/>
      <c r="S480" s="169"/>
      <c r="T480" s="35"/>
      <c r="U480" s="35"/>
      <c r="V480" s="173"/>
      <c r="W480" s="80"/>
      <c r="X480" s="82"/>
      <c r="Y480" s="82"/>
      <c r="Z480" s="80"/>
      <c r="AA480" s="165"/>
    </row>
  </sheetData>
  <sheetProtection algorithmName="SHA-512" hashValue="6joRT7Gjt0Om3viyLyox9D6Rz/Pgxmmppu/tBudhQSYsc8En3BLQ5eYKdSSLqw3ZPSNZ9Q8dLLxjb4E41aQNGg==" saltValue="w1jQFThbGv9Tvqfm0NaC2w==" spinCount="100000" sheet="1" objects="1" scenarios="1"/>
  <dataConsolidate/>
  <mergeCells count="1206">
    <mergeCell ref="A361:A365"/>
    <mergeCell ref="B361:B365"/>
    <mergeCell ref="C361:C365"/>
    <mergeCell ref="E361:E365"/>
    <mergeCell ref="F361:F365"/>
    <mergeCell ref="H361:H365"/>
    <mergeCell ref="K361:K365"/>
    <mergeCell ref="L361:L365"/>
    <mergeCell ref="Q361:Q365"/>
    <mergeCell ref="S361:S365"/>
    <mergeCell ref="V361:V365"/>
    <mergeCell ref="AA361:AA365"/>
    <mergeCell ref="A356:A360"/>
    <mergeCell ref="B356:B360"/>
    <mergeCell ref="C356:C360"/>
    <mergeCell ref="E356:E360"/>
    <mergeCell ref="S356:S360"/>
    <mergeCell ref="V356:V360"/>
    <mergeCell ref="F356:F360"/>
    <mergeCell ref="H356:H360"/>
    <mergeCell ref="K356:K360"/>
    <mergeCell ref="L356:L360"/>
    <mergeCell ref="Q356:Q360"/>
    <mergeCell ref="AA356:AA360"/>
    <mergeCell ref="AA346:AA350"/>
    <mergeCell ref="A351:A355"/>
    <mergeCell ref="B351:B355"/>
    <mergeCell ref="C351:C355"/>
    <mergeCell ref="E351:E355"/>
    <mergeCell ref="F351:F355"/>
    <mergeCell ref="H351:H355"/>
    <mergeCell ref="K351:K355"/>
    <mergeCell ref="L351:L355"/>
    <mergeCell ref="Q351:Q355"/>
    <mergeCell ref="S351:S355"/>
    <mergeCell ref="V351:V355"/>
    <mergeCell ref="AA351:AA355"/>
    <mergeCell ref="A346:A350"/>
    <mergeCell ref="B346:B350"/>
    <mergeCell ref="C346:C350"/>
    <mergeCell ref="E346:E350"/>
    <mergeCell ref="F346:F350"/>
    <mergeCell ref="H346:H350"/>
    <mergeCell ref="S346:S350"/>
    <mergeCell ref="V346:V350"/>
    <mergeCell ref="K346:K350"/>
    <mergeCell ref="L346:L350"/>
    <mergeCell ref="Q346:Q350"/>
    <mergeCell ref="AA336:AA340"/>
    <mergeCell ref="A341:A345"/>
    <mergeCell ref="B341:B345"/>
    <mergeCell ref="C341:C345"/>
    <mergeCell ref="E341:E345"/>
    <mergeCell ref="F341:F345"/>
    <mergeCell ref="H341:H345"/>
    <mergeCell ref="K341:K345"/>
    <mergeCell ref="L341:L345"/>
    <mergeCell ref="Q341:Q345"/>
    <mergeCell ref="S341:S345"/>
    <mergeCell ref="V341:V345"/>
    <mergeCell ref="AA341:AA345"/>
    <mergeCell ref="A336:A340"/>
    <mergeCell ref="B336:B340"/>
    <mergeCell ref="C336:C340"/>
    <mergeCell ref="E336:E340"/>
    <mergeCell ref="F336:F340"/>
    <mergeCell ref="H336:H340"/>
    <mergeCell ref="K336:K340"/>
    <mergeCell ref="L336:L340"/>
    <mergeCell ref="S336:S340"/>
    <mergeCell ref="V336:V340"/>
    <mergeCell ref="Q336:Q340"/>
    <mergeCell ref="X336:Y338"/>
    <mergeCell ref="AA326:AA330"/>
    <mergeCell ref="A331:A335"/>
    <mergeCell ref="B331:B335"/>
    <mergeCell ref="C331:C335"/>
    <mergeCell ref="E331:E335"/>
    <mergeCell ref="F331:F335"/>
    <mergeCell ref="H331:H335"/>
    <mergeCell ref="K331:K335"/>
    <mergeCell ref="L331:L335"/>
    <mergeCell ref="Q331:Q335"/>
    <mergeCell ref="S331:S335"/>
    <mergeCell ref="V331:V335"/>
    <mergeCell ref="AA331:AA335"/>
    <mergeCell ref="A326:A330"/>
    <mergeCell ref="B326:B330"/>
    <mergeCell ref="C326:C330"/>
    <mergeCell ref="E326:E330"/>
    <mergeCell ref="F326:F330"/>
    <mergeCell ref="H326:H330"/>
    <mergeCell ref="K326:K330"/>
    <mergeCell ref="L326:L330"/>
    <mergeCell ref="Q326:Q330"/>
    <mergeCell ref="S326:S330"/>
    <mergeCell ref="V326:V330"/>
    <mergeCell ref="X333:Y333"/>
    <mergeCell ref="AA316:AA320"/>
    <mergeCell ref="A321:A325"/>
    <mergeCell ref="B321:B325"/>
    <mergeCell ref="C321:C325"/>
    <mergeCell ref="E321:E325"/>
    <mergeCell ref="F321:F325"/>
    <mergeCell ref="H321:H325"/>
    <mergeCell ref="K321:K325"/>
    <mergeCell ref="L321:L325"/>
    <mergeCell ref="Q321:Q325"/>
    <mergeCell ref="S321:S325"/>
    <mergeCell ref="V321:V325"/>
    <mergeCell ref="AA321:AA325"/>
    <mergeCell ref="A316:A320"/>
    <mergeCell ref="B316:B320"/>
    <mergeCell ref="C316:C320"/>
    <mergeCell ref="E316:E320"/>
    <mergeCell ref="F316:F320"/>
    <mergeCell ref="H316:H320"/>
    <mergeCell ref="K316:K320"/>
    <mergeCell ref="L316:L320"/>
    <mergeCell ref="Q316:Q320"/>
    <mergeCell ref="S316:S320"/>
    <mergeCell ref="V316:V320"/>
    <mergeCell ref="AA306:AA310"/>
    <mergeCell ref="A311:A315"/>
    <mergeCell ref="B311:B315"/>
    <mergeCell ref="C311:C315"/>
    <mergeCell ref="E311:E315"/>
    <mergeCell ref="F311:F315"/>
    <mergeCell ref="H311:H315"/>
    <mergeCell ref="K311:K315"/>
    <mergeCell ref="L311:L315"/>
    <mergeCell ref="Q311:Q315"/>
    <mergeCell ref="S311:S315"/>
    <mergeCell ref="V311:V315"/>
    <mergeCell ref="AA311:AA315"/>
    <mergeCell ref="A306:A310"/>
    <mergeCell ref="B306:B310"/>
    <mergeCell ref="C306:C310"/>
    <mergeCell ref="E306:E310"/>
    <mergeCell ref="F306:F310"/>
    <mergeCell ref="H306:H310"/>
    <mergeCell ref="K306:K310"/>
    <mergeCell ref="L306:L310"/>
    <mergeCell ref="Q306:Q310"/>
    <mergeCell ref="S306:S310"/>
    <mergeCell ref="V306:V310"/>
    <mergeCell ref="AA296:AA300"/>
    <mergeCell ref="A301:A305"/>
    <mergeCell ref="B301:B305"/>
    <mergeCell ref="C301:C305"/>
    <mergeCell ref="E301:E305"/>
    <mergeCell ref="F301:F305"/>
    <mergeCell ref="H301:H305"/>
    <mergeCell ref="K301:K305"/>
    <mergeCell ref="L301:L305"/>
    <mergeCell ref="Q301:Q305"/>
    <mergeCell ref="S301:S305"/>
    <mergeCell ref="V301:V305"/>
    <mergeCell ref="AA301:AA305"/>
    <mergeCell ref="A296:A300"/>
    <mergeCell ref="B296:B300"/>
    <mergeCell ref="C296:C300"/>
    <mergeCell ref="F296:F300"/>
    <mergeCell ref="H296:H300"/>
    <mergeCell ref="K296:K300"/>
    <mergeCell ref="L296:L300"/>
    <mergeCell ref="Q296:Q300"/>
    <mergeCell ref="S296:S300"/>
    <mergeCell ref="V296:V300"/>
    <mergeCell ref="AA286:AA290"/>
    <mergeCell ref="A291:A295"/>
    <mergeCell ref="B291:B295"/>
    <mergeCell ref="C291:C295"/>
    <mergeCell ref="E291:E295"/>
    <mergeCell ref="F291:F295"/>
    <mergeCell ref="H291:H295"/>
    <mergeCell ref="K291:K295"/>
    <mergeCell ref="L291:L295"/>
    <mergeCell ref="Q291:Q295"/>
    <mergeCell ref="S291:S295"/>
    <mergeCell ref="V291:V295"/>
    <mergeCell ref="AA291:AA295"/>
    <mergeCell ref="A286:A290"/>
    <mergeCell ref="B286:B290"/>
    <mergeCell ref="C286:C290"/>
    <mergeCell ref="E286:E290"/>
    <mergeCell ref="F286:F290"/>
    <mergeCell ref="H286:H290"/>
    <mergeCell ref="K286:K290"/>
    <mergeCell ref="L286:L290"/>
    <mergeCell ref="Q286:Q290"/>
    <mergeCell ref="S286:S290"/>
    <mergeCell ref="V286:V290"/>
    <mergeCell ref="V276:V280"/>
    <mergeCell ref="AA276:AA280"/>
    <mergeCell ref="A281:A285"/>
    <mergeCell ref="B281:B285"/>
    <mergeCell ref="C281:C285"/>
    <mergeCell ref="E281:E285"/>
    <mergeCell ref="F281:F285"/>
    <mergeCell ref="H281:H285"/>
    <mergeCell ref="K281:K285"/>
    <mergeCell ref="L281:L285"/>
    <mergeCell ref="Q281:Q285"/>
    <mergeCell ref="S281:S285"/>
    <mergeCell ref="V281:V285"/>
    <mergeCell ref="AA281:AA285"/>
    <mergeCell ref="A276:A280"/>
    <mergeCell ref="B276:B280"/>
    <mergeCell ref="C276:C280"/>
    <mergeCell ref="E276:E280"/>
    <mergeCell ref="F276:F280"/>
    <mergeCell ref="H276:H280"/>
    <mergeCell ref="K276:K280"/>
    <mergeCell ref="L276:L280"/>
    <mergeCell ref="Q276:Q280"/>
    <mergeCell ref="S276:S280"/>
    <mergeCell ref="A271:A275"/>
    <mergeCell ref="B271:B275"/>
    <mergeCell ref="C271:C275"/>
    <mergeCell ref="E271:E275"/>
    <mergeCell ref="F271:F275"/>
    <mergeCell ref="H271:H275"/>
    <mergeCell ref="K271:K275"/>
    <mergeCell ref="L271:L275"/>
    <mergeCell ref="Q271:Q275"/>
    <mergeCell ref="S271:S275"/>
    <mergeCell ref="V271:V275"/>
    <mergeCell ref="AA271:AA275"/>
    <mergeCell ref="A266:A270"/>
    <mergeCell ref="B266:B270"/>
    <mergeCell ref="C266:C270"/>
    <mergeCell ref="E266:E270"/>
    <mergeCell ref="F266:F270"/>
    <mergeCell ref="H266:H270"/>
    <mergeCell ref="K266:K270"/>
    <mergeCell ref="L266:L270"/>
    <mergeCell ref="Q266:Q270"/>
    <mergeCell ref="S246:S250"/>
    <mergeCell ref="V246:V250"/>
    <mergeCell ref="AA246:AA250"/>
    <mergeCell ref="A251:A255"/>
    <mergeCell ref="B251:B255"/>
    <mergeCell ref="C251:C255"/>
    <mergeCell ref="E436:E440"/>
    <mergeCell ref="F251:F255"/>
    <mergeCell ref="H251:H255"/>
    <mergeCell ref="K251:K255"/>
    <mergeCell ref="L251:L255"/>
    <mergeCell ref="Q251:Q255"/>
    <mergeCell ref="S251:S255"/>
    <mergeCell ref="V251:V255"/>
    <mergeCell ref="AA251:AA255"/>
    <mergeCell ref="A246:A250"/>
    <mergeCell ref="B246:B250"/>
    <mergeCell ref="C246:C250"/>
    <mergeCell ref="E246:E250"/>
    <mergeCell ref="F246:F250"/>
    <mergeCell ref="H246:H250"/>
    <mergeCell ref="K246:K250"/>
    <mergeCell ref="L246:L250"/>
    <mergeCell ref="Q246:Q250"/>
    <mergeCell ref="E256:E260"/>
    <mergeCell ref="F256:F260"/>
    <mergeCell ref="H256:H260"/>
    <mergeCell ref="K256:K260"/>
    <mergeCell ref="L256:L260"/>
    <mergeCell ref="Q256:Q260"/>
    <mergeCell ref="S266:S270"/>
    <mergeCell ref="V266:V270"/>
    <mergeCell ref="S236:S240"/>
    <mergeCell ref="V236:V240"/>
    <mergeCell ref="AA236:AA240"/>
    <mergeCell ref="A241:A245"/>
    <mergeCell ref="B241:B245"/>
    <mergeCell ref="C241:C245"/>
    <mergeCell ref="E241:E245"/>
    <mergeCell ref="F241:F245"/>
    <mergeCell ref="H241:H245"/>
    <mergeCell ref="K241:K245"/>
    <mergeCell ref="L241:L245"/>
    <mergeCell ref="Q241:Q245"/>
    <mergeCell ref="S241:S245"/>
    <mergeCell ref="V241:V245"/>
    <mergeCell ref="AA241:AA245"/>
    <mergeCell ref="A236:A240"/>
    <mergeCell ref="B236:B240"/>
    <mergeCell ref="C236:C240"/>
    <mergeCell ref="E236:E240"/>
    <mergeCell ref="F236:F240"/>
    <mergeCell ref="H236:H240"/>
    <mergeCell ref="K236:K240"/>
    <mergeCell ref="L236:L240"/>
    <mergeCell ref="Q236:Q240"/>
    <mergeCell ref="X236:Y236"/>
    <mergeCell ref="X237:Y237"/>
    <mergeCell ref="S226:S230"/>
    <mergeCell ref="V226:V230"/>
    <mergeCell ref="AA226:AA230"/>
    <mergeCell ref="A231:A235"/>
    <mergeCell ref="B231:B235"/>
    <mergeCell ref="C231:C235"/>
    <mergeCell ref="E231:E235"/>
    <mergeCell ref="F231:F235"/>
    <mergeCell ref="H231:H235"/>
    <mergeCell ref="K231:K235"/>
    <mergeCell ref="L231:L235"/>
    <mergeCell ref="Q231:Q235"/>
    <mergeCell ref="S231:S235"/>
    <mergeCell ref="V231:V235"/>
    <mergeCell ref="AA231:AA235"/>
    <mergeCell ref="A226:A230"/>
    <mergeCell ref="B226:B230"/>
    <mergeCell ref="C226:C230"/>
    <mergeCell ref="E226:E230"/>
    <mergeCell ref="F226:F230"/>
    <mergeCell ref="H226:H230"/>
    <mergeCell ref="K226:K230"/>
    <mergeCell ref="L226:L230"/>
    <mergeCell ref="Q226:Q230"/>
    <mergeCell ref="X226:Y226"/>
    <mergeCell ref="X227:Y227"/>
    <mergeCell ref="X231:Y231"/>
    <mergeCell ref="X232:Y232"/>
    <mergeCell ref="X233:Y233"/>
    <mergeCell ref="S216:S220"/>
    <mergeCell ref="V216:V220"/>
    <mergeCell ref="AA216:AA220"/>
    <mergeCell ref="A221:A225"/>
    <mergeCell ref="B221:B225"/>
    <mergeCell ref="C221:C225"/>
    <mergeCell ref="E221:E225"/>
    <mergeCell ref="F221:F225"/>
    <mergeCell ref="H221:H225"/>
    <mergeCell ref="K221:K225"/>
    <mergeCell ref="L221:L225"/>
    <mergeCell ref="Q221:Q225"/>
    <mergeCell ref="S221:S225"/>
    <mergeCell ref="V221:V225"/>
    <mergeCell ref="AA221:AA225"/>
    <mergeCell ref="A216:A220"/>
    <mergeCell ref="B216:B220"/>
    <mergeCell ref="C216:C220"/>
    <mergeCell ref="E216:E220"/>
    <mergeCell ref="F216:F220"/>
    <mergeCell ref="H216:H220"/>
    <mergeCell ref="K216:K220"/>
    <mergeCell ref="L216:L220"/>
    <mergeCell ref="Q216:Q220"/>
    <mergeCell ref="X222:Y222"/>
    <mergeCell ref="X216:Y216"/>
    <mergeCell ref="X221:Y221"/>
    <mergeCell ref="S206:S210"/>
    <mergeCell ref="V206:V210"/>
    <mergeCell ref="AA206:AA210"/>
    <mergeCell ref="A211:A215"/>
    <mergeCell ref="B211:B215"/>
    <mergeCell ref="C211:C215"/>
    <mergeCell ref="E211:E215"/>
    <mergeCell ref="F211:F215"/>
    <mergeCell ref="H211:H215"/>
    <mergeCell ref="K211:K215"/>
    <mergeCell ref="L211:L215"/>
    <mergeCell ref="Q211:Q215"/>
    <mergeCell ref="S211:S215"/>
    <mergeCell ref="V211:V215"/>
    <mergeCell ref="AA211:AA215"/>
    <mergeCell ref="A206:A210"/>
    <mergeCell ref="B206:B210"/>
    <mergeCell ref="C206:C210"/>
    <mergeCell ref="E206:E210"/>
    <mergeCell ref="F206:F210"/>
    <mergeCell ref="H206:H210"/>
    <mergeCell ref="K206:K210"/>
    <mergeCell ref="L206:L210"/>
    <mergeCell ref="Q206:Q210"/>
    <mergeCell ref="X211:Y213"/>
    <mergeCell ref="Z211:Z213"/>
    <mergeCell ref="S196:S200"/>
    <mergeCell ref="V196:V200"/>
    <mergeCell ref="AA196:AA200"/>
    <mergeCell ref="A201:A205"/>
    <mergeCell ref="B201:B205"/>
    <mergeCell ref="C201:C205"/>
    <mergeCell ref="E201:E205"/>
    <mergeCell ref="F201:F205"/>
    <mergeCell ref="H201:H205"/>
    <mergeCell ref="K201:K205"/>
    <mergeCell ref="L201:L205"/>
    <mergeCell ref="Q201:Q205"/>
    <mergeCell ref="S201:S205"/>
    <mergeCell ref="V201:V205"/>
    <mergeCell ref="AA201:AA205"/>
    <mergeCell ref="A196:A200"/>
    <mergeCell ref="B196:B200"/>
    <mergeCell ref="C196:C200"/>
    <mergeCell ref="E196:E200"/>
    <mergeCell ref="F196:F200"/>
    <mergeCell ref="H196:H200"/>
    <mergeCell ref="K196:K200"/>
    <mergeCell ref="L196:L200"/>
    <mergeCell ref="Q196:Q200"/>
    <mergeCell ref="X196:Y196"/>
    <mergeCell ref="X197:Y197"/>
    <mergeCell ref="AA186:AA190"/>
    <mergeCell ref="A191:A195"/>
    <mergeCell ref="B191:B195"/>
    <mergeCell ref="C191:C195"/>
    <mergeCell ref="E191:E195"/>
    <mergeCell ref="F191:F195"/>
    <mergeCell ref="H191:H195"/>
    <mergeCell ref="K191:K195"/>
    <mergeCell ref="L191:L195"/>
    <mergeCell ref="Q191:Q195"/>
    <mergeCell ref="S191:S195"/>
    <mergeCell ref="V191:V195"/>
    <mergeCell ref="AA191:AA195"/>
    <mergeCell ref="A186:A190"/>
    <mergeCell ref="B186:B190"/>
    <mergeCell ref="C186:C190"/>
    <mergeCell ref="E186:E190"/>
    <mergeCell ref="F186:F190"/>
    <mergeCell ref="H186:H190"/>
    <mergeCell ref="K186:K190"/>
    <mergeCell ref="L186:L190"/>
    <mergeCell ref="Q186:Q190"/>
    <mergeCell ref="D188:D189"/>
    <mergeCell ref="S186:S190"/>
    <mergeCell ref="V186:V190"/>
    <mergeCell ref="AA176:AA180"/>
    <mergeCell ref="A181:A185"/>
    <mergeCell ref="B181:B185"/>
    <mergeCell ref="C181:C185"/>
    <mergeCell ref="E181:E185"/>
    <mergeCell ref="F181:F185"/>
    <mergeCell ref="H181:H185"/>
    <mergeCell ref="K181:K185"/>
    <mergeCell ref="L181:L185"/>
    <mergeCell ref="Q181:Q185"/>
    <mergeCell ref="S181:S185"/>
    <mergeCell ref="V181:V185"/>
    <mergeCell ref="AA181:AA185"/>
    <mergeCell ref="A176:A180"/>
    <mergeCell ref="B176:B180"/>
    <mergeCell ref="C176:C180"/>
    <mergeCell ref="E176:E180"/>
    <mergeCell ref="F176:F180"/>
    <mergeCell ref="H176:H180"/>
    <mergeCell ref="K176:K180"/>
    <mergeCell ref="L176:L180"/>
    <mergeCell ref="Q176:Q180"/>
    <mergeCell ref="S176:S180"/>
    <mergeCell ref="V176:V180"/>
    <mergeCell ref="AA166:AA170"/>
    <mergeCell ref="A171:A175"/>
    <mergeCell ref="B171:B175"/>
    <mergeCell ref="C171:C175"/>
    <mergeCell ref="E171:E175"/>
    <mergeCell ref="F171:F175"/>
    <mergeCell ref="H171:H175"/>
    <mergeCell ref="K171:K175"/>
    <mergeCell ref="L171:L175"/>
    <mergeCell ref="Q171:Q175"/>
    <mergeCell ref="S171:S175"/>
    <mergeCell ref="V171:V175"/>
    <mergeCell ref="AA171:AA175"/>
    <mergeCell ref="A166:A170"/>
    <mergeCell ref="B166:B170"/>
    <mergeCell ref="C166:C170"/>
    <mergeCell ref="E166:E170"/>
    <mergeCell ref="F166:F170"/>
    <mergeCell ref="H166:H170"/>
    <mergeCell ref="K166:K170"/>
    <mergeCell ref="L166:L170"/>
    <mergeCell ref="Q166:Q170"/>
    <mergeCell ref="X166:Y166"/>
    <mergeCell ref="S166:S170"/>
    <mergeCell ref="V166:V170"/>
    <mergeCell ref="AA156:AA160"/>
    <mergeCell ref="A161:A165"/>
    <mergeCell ref="B161:B165"/>
    <mergeCell ref="C161:C165"/>
    <mergeCell ref="E161:E165"/>
    <mergeCell ref="F161:F165"/>
    <mergeCell ref="H161:H165"/>
    <mergeCell ref="K161:K165"/>
    <mergeCell ref="L161:L165"/>
    <mergeCell ref="Q161:Q165"/>
    <mergeCell ref="S161:S165"/>
    <mergeCell ref="V161:V165"/>
    <mergeCell ref="AA161:AA165"/>
    <mergeCell ref="A156:A160"/>
    <mergeCell ref="B156:B160"/>
    <mergeCell ref="C156:C160"/>
    <mergeCell ref="E156:E160"/>
    <mergeCell ref="F156:F160"/>
    <mergeCell ref="H156:H160"/>
    <mergeCell ref="K156:K160"/>
    <mergeCell ref="L156:L160"/>
    <mergeCell ref="Q156:Q160"/>
    <mergeCell ref="X156:Y156"/>
    <mergeCell ref="X157:Y157"/>
    <mergeCell ref="X161:Y161"/>
    <mergeCell ref="X162:Y162"/>
    <mergeCell ref="X163:Y163"/>
    <mergeCell ref="S156:S160"/>
    <mergeCell ref="V156:V160"/>
    <mergeCell ref="AA146:AA150"/>
    <mergeCell ref="A151:A155"/>
    <mergeCell ref="B151:B155"/>
    <mergeCell ref="C151:C155"/>
    <mergeCell ref="E151:E155"/>
    <mergeCell ref="F151:F155"/>
    <mergeCell ref="H151:H155"/>
    <mergeCell ref="K151:K155"/>
    <mergeCell ref="L151:L155"/>
    <mergeCell ref="Q151:Q155"/>
    <mergeCell ref="S151:S155"/>
    <mergeCell ref="V151:V155"/>
    <mergeCell ref="AA151:AA155"/>
    <mergeCell ref="A146:A150"/>
    <mergeCell ref="B146:B150"/>
    <mergeCell ref="C146:C150"/>
    <mergeCell ref="E146:E150"/>
    <mergeCell ref="F146:F150"/>
    <mergeCell ref="H146:H150"/>
    <mergeCell ref="K146:K150"/>
    <mergeCell ref="L146:L150"/>
    <mergeCell ref="Q146:Q150"/>
    <mergeCell ref="S146:S150"/>
    <mergeCell ref="V146:V150"/>
    <mergeCell ref="V136:V140"/>
    <mergeCell ref="AA136:AA140"/>
    <mergeCell ref="A141:A145"/>
    <mergeCell ref="B141:B145"/>
    <mergeCell ref="C141:C145"/>
    <mergeCell ref="E141:E145"/>
    <mergeCell ref="F141:F145"/>
    <mergeCell ref="H141:H145"/>
    <mergeCell ref="K141:K145"/>
    <mergeCell ref="L141:L145"/>
    <mergeCell ref="Q141:Q145"/>
    <mergeCell ref="S141:S145"/>
    <mergeCell ref="V141:V145"/>
    <mergeCell ref="AA141:AA145"/>
    <mergeCell ref="A136:A140"/>
    <mergeCell ref="B136:B140"/>
    <mergeCell ref="C136:C140"/>
    <mergeCell ref="E136:E140"/>
    <mergeCell ref="F136:F140"/>
    <mergeCell ref="H136:H140"/>
    <mergeCell ref="K136:K140"/>
    <mergeCell ref="L136:L140"/>
    <mergeCell ref="Q136:Q140"/>
    <mergeCell ref="S136:S140"/>
    <mergeCell ref="H116:H120"/>
    <mergeCell ref="K116:K120"/>
    <mergeCell ref="L116:L120"/>
    <mergeCell ref="Q116:Q120"/>
    <mergeCell ref="S126:S130"/>
    <mergeCell ref="V126:V130"/>
    <mergeCell ref="AA126:AA130"/>
    <mergeCell ref="A131:A135"/>
    <mergeCell ref="B131:B135"/>
    <mergeCell ref="C131:C135"/>
    <mergeCell ref="E131:E135"/>
    <mergeCell ref="F131:F135"/>
    <mergeCell ref="H131:H135"/>
    <mergeCell ref="K131:K135"/>
    <mergeCell ref="L131:L135"/>
    <mergeCell ref="Q131:Q135"/>
    <mergeCell ref="S131:S135"/>
    <mergeCell ref="V131:V135"/>
    <mergeCell ref="AA131:AA135"/>
    <mergeCell ref="A126:A130"/>
    <mergeCell ref="B126:B130"/>
    <mergeCell ref="C126:C130"/>
    <mergeCell ref="E126:E130"/>
    <mergeCell ref="F126:F130"/>
    <mergeCell ref="H126:H130"/>
    <mergeCell ref="K126:K130"/>
    <mergeCell ref="L126:L130"/>
    <mergeCell ref="Q126:Q130"/>
    <mergeCell ref="X116:Y116"/>
    <mergeCell ref="X117:Y117"/>
    <mergeCell ref="S111:S115"/>
    <mergeCell ref="V111:V115"/>
    <mergeCell ref="AA111:AA115"/>
    <mergeCell ref="A111:A115"/>
    <mergeCell ref="B111:B115"/>
    <mergeCell ref="C111:C115"/>
    <mergeCell ref="E111:E115"/>
    <mergeCell ref="F111:F115"/>
    <mergeCell ref="H111:H115"/>
    <mergeCell ref="K111:K115"/>
    <mergeCell ref="L111:L115"/>
    <mergeCell ref="Q111:Q115"/>
    <mergeCell ref="S116:S120"/>
    <mergeCell ref="V116:V120"/>
    <mergeCell ref="AA116:AA120"/>
    <mergeCell ref="A121:A125"/>
    <mergeCell ref="B121:B125"/>
    <mergeCell ref="C121:C125"/>
    <mergeCell ref="E121:E125"/>
    <mergeCell ref="F121:F125"/>
    <mergeCell ref="H121:H125"/>
    <mergeCell ref="K121:K125"/>
    <mergeCell ref="L121:L125"/>
    <mergeCell ref="Q121:Q125"/>
    <mergeCell ref="S121:S125"/>
    <mergeCell ref="V121:V125"/>
    <mergeCell ref="AA121:AA125"/>
    <mergeCell ref="A116:A120"/>
    <mergeCell ref="B116:B120"/>
    <mergeCell ref="C116:C120"/>
    <mergeCell ref="E116:E120"/>
    <mergeCell ref="F116:F120"/>
    <mergeCell ref="S101:S105"/>
    <mergeCell ref="V101:V105"/>
    <mergeCell ref="AA101:AA105"/>
    <mergeCell ref="A106:A110"/>
    <mergeCell ref="B106:B110"/>
    <mergeCell ref="C106:C110"/>
    <mergeCell ref="E106:E110"/>
    <mergeCell ref="F106:F110"/>
    <mergeCell ref="H106:H110"/>
    <mergeCell ref="K106:K110"/>
    <mergeCell ref="L106:L110"/>
    <mergeCell ref="Q106:Q110"/>
    <mergeCell ref="S106:S110"/>
    <mergeCell ref="V106:V110"/>
    <mergeCell ref="AA106:AA110"/>
    <mergeCell ref="A101:A105"/>
    <mergeCell ref="B101:B105"/>
    <mergeCell ref="C101:C105"/>
    <mergeCell ref="E101:E105"/>
    <mergeCell ref="F101:F105"/>
    <mergeCell ref="H101:H105"/>
    <mergeCell ref="K101:K105"/>
    <mergeCell ref="L101:L105"/>
    <mergeCell ref="Q101:Q105"/>
    <mergeCell ref="X101:Y101"/>
    <mergeCell ref="S91:S95"/>
    <mergeCell ref="V91:V95"/>
    <mergeCell ref="AA91:AA95"/>
    <mergeCell ref="A96:A100"/>
    <mergeCell ref="B96:B100"/>
    <mergeCell ref="C96:C100"/>
    <mergeCell ref="E96:E100"/>
    <mergeCell ref="F96:F100"/>
    <mergeCell ref="H96:H100"/>
    <mergeCell ref="K96:K100"/>
    <mergeCell ref="L96:L100"/>
    <mergeCell ref="Q96:Q100"/>
    <mergeCell ref="S96:S100"/>
    <mergeCell ref="V96:V100"/>
    <mergeCell ref="AA96:AA100"/>
    <mergeCell ref="A91:A95"/>
    <mergeCell ref="B91:B95"/>
    <mergeCell ref="C91:C95"/>
    <mergeCell ref="E91:E95"/>
    <mergeCell ref="F91:F95"/>
    <mergeCell ref="H91:H95"/>
    <mergeCell ref="K91:K95"/>
    <mergeCell ref="L91:L95"/>
    <mergeCell ref="Q91:Q95"/>
    <mergeCell ref="S81:S85"/>
    <mergeCell ref="V81:V85"/>
    <mergeCell ref="AA81:AA85"/>
    <mergeCell ref="A86:A90"/>
    <mergeCell ref="B86:B90"/>
    <mergeCell ref="C86:C90"/>
    <mergeCell ref="E86:E90"/>
    <mergeCell ref="F86:F90"/>
    <mergeCell ref="H86:H90"/>
    <mergeCell ref="K86:K90"/>
    <mergeCell ref="L86:L90"/>
    <mergeCell ref="Q86:Q90"/>
    <mergeCell ref="S86:S90"/>
    <mergeCell ref="V86:V90"/>
    <mergeCell ref="AA86:AA90"/>
    <mergeCell ref="A81:A85"/>
    <mergeCell ref="B81:B85"/>
    <mergeCell ref="C81:C85"/>
    <mergeCell ref="F81:F85"/>
    <mergeCell ref="H81:H85"/>
    <mergeCell ref="K81:K85"/>
    <mergeCell ref="L81:L85"/>
    <mergeCell ref="Q81:Q85"/>
    <mergeCell ref="S71:S75"/>
    <mergeCell ref="V71:V75"/>
    <mergeCell ref="AA71:AA75"/>
    <mergeCell ref="A76:A80"/>
    <mergeCell ref="B76:B80"/>
    <mergeCell ref="C76:C80"/>
    <mergeCell ref="F76:F80"/>
    <mergeCell ref="H76:H80"/>
    <mergeCell ref="K76:K80"/>
    <mergeCell ref="L76:L80"/>
    <mergeCell ref="Q76:Q80"/>
    <mergeCell ref="S76:S80"/>
    <mergeCell ref="V76:V80"/>
    <mergeCell ref="AA76:AA80"/>
    <mergeCell ref="A71:A75"/>
    <mergeCell ref="B71:B75"/>
    <mergeCell ref="C71:C75"/>
    <mergeCell ref="E71:E75"/>
    <mergeCell ref="F71:F75"/>
    <mergeCell ref="H71:H75"/>
    <mergeCell ref="K71:K75"/>
    <mergeCell ref="L71:L75"/>
    <mergeCell ref="Q71:Q75"/>
    <mergeCell ref="X71:Y71"/>
    <mergeCell ref="S61:S65"/>
    <mergeCell ref="V61:V65"/>
    <mergeCell ref="AA61:AA65"/>
    <mergeCell ref="A66:A70"/>
    <mergeCell ref="B66:B70"/>
    <mergeCell ref="C66:C70"/>
    <mergeCell ref="E66:E70"/>
    <mergeCell ref="F66:F70"/>
    <mergeCell ref="H66:H70"/>
    <mergeCell ref="K66:K70"/>
    <mergeCell ref="L66:L70"/>
    <mergeCell ref="Q66:Q70"/>
    <mergeCell ref="S66:S70"/>
    <mergeCell ref="V66:V70"/>
    <mergeCell ref="AA66:AA70"/>
    <mergeCell ref="A61:A65"/>
    <mergeCell ref="B61:B65"/>
    <mergeCell ref="C61:C65"/>
    <mergeCell ref="E61:E65"/>
    <mergeCell ref="F61:F65"/>
    <mergeCell ref="H61:H65"/>
    <mergeCell ref="K61:K65"/>
    <mergeCell ref="L61:L65"/>
    <mergeCell ref="Q61:Q65"/>
    <mergeCell ref="X61:Y61"/>
    <mergeCell ref="X66:Y66"/>
    <mergeCell ref="S51:S55"/>
    <mergeCell ref="V51:V55"/>
    <mergeCell ref="AA51:AA55"/>
    <mergeCell ref="A56:A60"/>
    <mergeCell ref="B56:B60"/>
    <mergeCell ref="C56:C60"/>
    <mergeCell ref="E56:E60"/>
    <mergeCell ref="F56:F60"/>
    <mergeCell ref="H56:H60"/>
    <mergeCell ref="K56:K60"/>
    <mergeCell ref="L56:L60"/>
    <mergeCell ref="Q56:Q60"/>
    <mergeCell ref="S56:S60"/>
    <mergeCell ref="V56:V60"/>
    <mergeCell ref="AA56:AA60"/>
    <mergeCell ref="A51:A55"/>
    <mergeCell ref="B51:B55"/>
    <mergeCell ref="C51:C55"/>
    <mergeCell ref="E51:E55"/>
    <mergeCell ref="F51:F55"/>
    <mergeCell ref="H51:H55"/>
    <mergeCell ref="K51:K55"/>
    <mergeCell ref="L51:L55"/>
    <mergeCell ref="Q51:Q55"/>
    <mergeCell ref="S38:S45"/>
    <mergeCell ref="V38:V45"/>
    <mergeCell ref="AA38:AA45"/>
    <mergeCell ref="A46:A50"/>
    <mergeCell ref="B46:B50"/>
    <mergeCell ref="C46:C50"/>
    <mergeCell ref="E46:E50"/>
    <mergeCell ref="F46:F50"/>
    <mergeCell ref="H46:H50"/>
    <mergeCell ref="K46:K50"/>
    <mergeCell ref="L46:L50"/>
    <mergeCell ref="Q46:Q50"/>
    <mergeCell ref="S46:S50"/>
    <mergeCell ref="V46:V50"/>
    <mergeCell ref="AA46:AA50"/>
    <mergeCell ref="A38:A45"/>
    <mergeCell ref="B38:B45"/>
    <mergeCell ref="C38:C45"/>
    <mergeCell ref="F38:F45"/>
    <mergeCell ref="H38:H45"/>
    <mergeCell ref="K38:K45"/>
    <mergeCell ref="L38:L45"/>
    <mergeCell ref="Q38:Q45"/>
    <mergeCell ref="AA23:AA27"/>
    <mergeCell ref="AA28:AA32"/>
    <mergeCell ref="AA33:AA37"/>
    <mergeCell ref="C2:AA2"/>
    <mergeCell ref="AA4:AA7"/>
    <mergeCell ref="W3:AA3"/>
    <mergeCell ref="AA8:AA12"/>
    <mergeCell ref="AA13:AA17"/>
    <mergeCell ref="AA18:AA22"/>
    <mergeCell ref="L8:L12"/>
    <mergeCell ref="L13:L17"/>
    <mergeCell ref="L18:L22"/>
    <mergeCell ref="Q5:R7"/>
    <mergeCell ref="N5:P5"/>
    <mergeCell ref="N6:P6"/>
    <mergeCell ref="Z4:Z7"/>
    <mergeCell ref="F5:G7"/>
    <mergeCell ref="Y4:Y7"/>
    <mergeCell ref="J5:K7"/>
    <mergeCell ref="S13:S17"/>
    <mergeCell ref="L23:L27"/>
    <mergeCell ref="S5:T7"/>
    <mergeCell ref="V5:V7"/>
    <mergeCell ref="W4:W7"/>
    <mergeCell ref="X4:X7"/>
    <mergeCell ref="N4:P4"/>
    <mergeCell ref="M4:M7"/>
    <mergeCell ref="Q28:Q32"/>
    <mergeCell ref="Q18:Q22"/>
    <mergeCell ref="S18:S22"/>
    <mergeCell ref="S28:S32"/>
    <mergeCell ref="V28:V32"/>
    <mergeCell ref="L3:V3"/>
    <mergeCell ref="A3:E3"/>
    <mergeCell ref="E4:E7"/>
    <mergeCell ref="C4:C7"/>
    <mergeCell ref="B4:B7"/>
    <mergeCell ref="S33:S37"/>
    <mergeCell ref="L4:L7"/>
    <mergeCell ref="D4:D7"/>
    <mergeCell ref="Q4:V4"/>
    <mergeCell ref="V33:V37"/>
    <mergeCell ref="A18:A22"/>
    <mergeCell ref="B18:B22"/>
    <mergeCell ref="C18:C22"/>
    <mergeCell ref="E18:E22"/>
    <mergeCell ref="F18:F22"/>
    <mergeCell ref="H18:H22"/>
    <mergeCell ref="K18:K22"/>
    <mergeCell ref="V18:V22"/>
    <mergeCell ref="A23:A27"/>
    <mergeCell ref="B23:B27"/>
    <mergeCell ref="C23:C27"/>
    <mergeCell ref="E23:E27"/>
    <mergeCell ref="F23:F27"/>
    <mergeCell ref="H23:H27"/>
    <mergeCell ref="K23:K27"/>
    <mergeCell ref="Q23:Q27"/>
    <mergeCell ref="S23:S27"/>
    <mergeCell ref="V23:V27"/>
    <mergeCell ref="Q33:Q37"/>
    <mergeCell ref="L28:L32"/>
    <mergeCell ref="K13:K17"/>
    <mergeCell ref="Q13:Q17"/>
    <mergeCell ref="Q8:Q12"/>
    <mergeCell ref="S8:S12"/>
    <mergeCell ref="V8:V12"/>
    <mergeCell ref="V13:V17"/>
    <mergeCell ref="A28:A32"/>
    <mergeCell ref="B28:B32"/>
    <mergeCell ref="C28:C32"/>
    <mergeCell ref="E28:E32"/>
    <mergeCell ref="F28:F32"/>
    <mergeCell ref="H28:H32"/>
    <mergeCell ref="K28:K32"/>
    <mergeCell ref="F4:K4"/>
    <mergeCell ref="F13:F17"/>
    <mergeCell ref="H13:H17"/>
    <mergeCell ref="A4:A7"/>
    <mergeCell ref="A33:A37"/>
    <mergeCell ref="B33:B37"/>
    <mergeCell ref="C33:C37"/>
    <mergeCell ref="E33:E37"/>
    <mergeCell ref="F33:F37"/>
    <mergeCell ref="H33:H37"/>
    <mergeCell ref="L33:L37"/>
    <mergeCell ref="A1:B1"/>
    <mergeCell ref="A2:B2"/>
    <mergeCell ref="A13:A17"/>
    <mergeCell ref="B13:B17"/>
    <mergeCell ref="C13:C17"/>
    <mergeCell ref="E13:E17"/>
    <mergeCell ref="A8:A12"/>
    <mergeCell ref="B8:B12"/>
    <mergeCell ref="C8:C12"/>
    <mergeCell ref="E8:E12"/>
    <mergeCell ref="F8:F12"/>
    <mergeCell ref="H8:H12"/>
    <mergeCell ref="F3:K3"/>
    <mergeCell ref="C1:AA1"/>
    <mergeCell ref="K33:K37"/>
    <mergeCell ref="AA366:AA370"/>
    <mergeCell ref="A371:A375"/>
    <mergeCell ref="B371:B375"/>
    <mergeCell ref="C371:C375"/>
    <mergeCell ref="E371:E375"/>
    <mergeCell ref="F371:F375"/>
    <mergeCell ref="H371:H375"/>
    <mergeCell ref="K371:K375"/>
    <mergeCell ref="L371:L375"/>
    <mergeCell ref="Q371:Q375"/>
    <mergeCell ref="S371:S375"/>
    <mergeCell ref="V371:V375"/>
    <mergeCell ref="AA371:AA375"/>
    <mergeCell ref="E296:E300"/>
    <mergeCell ref="X331:Y331"/>
    <mergeCell ref="X332:Y332"/>
    <mergeCell ref="K8:K12"/>
    <mergeCell ref="A366:A370"/>
    <mergeCell ref="B366:B370"/>
    <mergeCell ref="C366:C370"/>
    <mergeCell ref="E366:E370"/>
    <mergeCell ref="F366:F370"/>
    <mergeCell ref="H366:H370"/>
    <mergeCell ref="K366:K370"/>
    <mergeCell ref="L366:L370"/>
    <mergeCell ref="Q366:Q370"/>
    <mergeCell ref="S366:S370"/>
    <mergeCell ref="V366:V370"/>
    <mergeCell ref="S256:S260"/>
    <mergeCell ref="V256:V260"/>
    <mergeCell ref="AA256:AA260"/>
    <mergeCell ref="S376:S380"/>
    <mergeCell ref="V376:V380"/>
    <mergeCell ref="AA376:AA380"/>
    <mergeCell ref="A261:A265"/>
    <mergeCell ref="B261:B265"/>
    <mergeCell ref="C261:C265"/>
    <mergeCell ref="F261:F265"/>
    <mergeCell ref="H261:H265"/>
    <mergeCell ref="K261:K265"/>
    <mergeCell ref="L261:L265"/>
    <mergeCell ref="Q261:Q265"/>
    <mergeCell ref="S261:S265"/>
    <mergeCell ref="V261:V265"/>
    <mergeCell ref="AA261:AA265"/>
    <mergeCell ref="A256:A260"/>
    <mergeCell ref="B256:B260"/>
    <mergeCell ref="C256:C260"/>
    <mergeCell ref="AA266:AA270"/>
    <mergeCell ref="A381:A385"/>
    <mergeCell ref="B381:B385"/>
    <mergeCell ref="C381:C385"/>
    <mergeCell ref="E381:E385"/>
    <mergeCell ref="F381:F385"/>
    <mergeCell ref="H381:H385"/>
    <mergeCell ref="K381:K385"/>
    <mergeCell ref="L381:L385"/>
    <mergeCell ref="Q381:Q385"/>
    <mergeCell ref="S381:S385"/>
    <mergeCell ref="V381:V385"/>
    <mergeCell ref="AA381:AA385"/>
    <mergeCell ref="X381:Y381"/>
    <mergeCell ref="A376:A380"/>
    <mergeCell ref="B376:B380"/>
    <mergeCell ref="C376:C380"/>
    <mergeCell ref="E376:E380"/>
    <mergeCell ref="F376:F380"/>
    <mergeCell ref="H376:H380"/>
    <mergeCell ref="K376:K380"/>
    <mergeCell ref="L376:L380"/>
    <mergeCell ref="Q376:Q380"/>
    <mergeCell ref="S386:S390"/>
    <mergeCell ref="V386:V390"/>
    <mergeCell ref="AA386:AA390"/>
    <mergeCell ref="A391:A395"/>
    <mergeCell ref="B391:B395"/>
    <mergeCell ref="C391:C395"/>
    <mergeCell ref="E391:E395"/>
    <mergeCell ref="F391:F395"/>
    <mergeCell ref="H391:H395"/>
    <mergeCell ref="K391:K395"/>
    <mergeCell ref="L391:L395"/>
    <mergeCell ref="Q391:Q395"/>
    <mergeCell ref="S391:S395"/>
    <mergeCell ref="V391:V395"/>
    <mergeCell ref="AA391:AA395"/>
    <mergeCell ref="A386:A390"/>
    <mergeCell ref="B386:B390"/>
    <mergeCell ref="C386:C390"/>
    <mergeCell ref="E386:E390"/>
    <mergeCell ref="F386:F390"/>
    <mergeCell ref="H386:H390"/>
    <mergeCell ref="K386:K390"/>
    <mergeCell ref="L386:L390"/>
    <mergeCell ref="Q386:Q390"/>
    <mergeCell ref="S396:S400"/>
    <mergeCell ref="V396:V400"/>
    <mergeCell ref="AA396:AA400"/>
    <mergeCell ref="A401:A405"/>
    <mergeCell ref="B401:B405"/>
    <mergeCell ref="C401:C405"/>
    <mergeCell ref="E401:E405"/>
    <mergeCell ref="F401:F405"/>
    <mergeCell ref="H401:H405"/>
    <mergeCell ref="K401:K405"/>
    <mergeCell ref="L401:L405"/>
    <mergeCell ref="Q401:Q405"/>
    <mergeCell ref="S401:S405"/>
    <mergeCell ref="V401:V405"/>
    <mergeCell ref="AA401:AA405"/>
    <mergeCell ref="A396:A400"/>
    <mergeCell ref="B396:B400"/>
    <mergeCell ref="C396:C400"/>
    <mergeCell ref="E396:E400"/>
    <mergeCell ref="F396:F400"/>
    <mergeCell ref="H396:H400"/>
    <mergeCell ref="K396:K400"/>
    <mergeCell ref="L396:L400"/>
    <mergeCell ref="Q396:Q400"/>
    <mergeCell ref="Z396:Z400"/>
    <mergeCell ref="W397:W400"/>
    <mergeCell ref="X397:X400"/>
    <mergeCell ref="Y397:Y400"/>
    <mergeCell ref="W401:W405"/>
    <mergeCell ref="X401:X405"/>
    <mergeCell ref="Y401:Y405"/>
    <mergeCell ref="Z401:Z405"/>
    <mergeCell ref="S406:S410"/>
    <mergeCell ref="V406:V410"/>
    <mergeCell ref="AA406:AA410"/>
    <mergeCell ref="A411:A415"/>
    <mergeCell ref="B411:B415"/>
    <mergeCell ref="C411:C415"/>
    <mergeCell ref="E411:E415"/>
    <mergeCell ref="F411:F415"/>
    <mergeCell ref="H411:H415"/>
    <mergeCell ref="K411:K415"/>
    <mergeCell ref="L411:L415"/>
    <mergeCell ref="Q411:Q415"/>
    <mergeCell ref="S411:S415"/>
    <mergeCell ref="V411:V415"/>
    <mergeCell ref="AA411:AA415"/>
    <mergeCell ref="A406:A410"/>
    <mergeCell ref="B406:B410"/>
    <mergeCell ref="C406:C410"/>
    <mergeCell ref="E406:E410"/>
    <mergeCell ref="F406:F410"/>
    <mergeCell ref="H406:H410"/>
    <mergeCell ref="K406:K410"/>
    <mergeCell ref="L406:L410"/>
    <mergeCell ref="Q406:Q410"/>
    <mergeCell ref="X406:Y406"/>
    <mergeCell ref="W411:W415"/>
    <mergeCell ref="K416:K420"/>
    <mergeCell ref="L416:L420"/>
    <mergeCell ref="Q416:Q420"/>
    <mergeCell ref="S416:S420"/>
    <mergeCell ref="V416:V420"/>
    <mergeCell ref="AA416:AA420"/>
    <mergeCell ref="B421:B425"/>
    <mergeCell ref="C421:C425"/>
    <mergeCell ref="E421:E425"/>
    <mergeCell ref="F421:F425"/>
    <mergeCell ref="H421:H425"/>
    <mergeCell ref="K421:K425"/>
    <mergeCell ref="L421:L425"/>
    <mergeCell ref="Q421:Q425"/>
    <mergeCell ref="S421:S425"/>
    <mergeCell ref="V421:V425"/>
    <mergeCell ref="AA421:AA425"/>
    <mergeCell ref="H431:H435"/>
    <mergeCell ref="K431:K435"/>
    <mergeCell ref="L431:L435"/>
    <mergeCell ref="Q431:Q435"/>
    <mergeCell ref="S431:S435"/>
    <mergeCell ref="V431:V435"/>
    <mergeCell ref="AA431:AA435"/>
    <mergeCell ref="A416:A420"/>
    <mergeCell ref="A421:A425"/>
    <mergeCell ref="A426:A430"/>
    <mergeCell ref="B426:B430"/>
    <mergeCell ref="C426:C430"/>
    <mergeCell ref="E426:E430"/>
    <mergeCell ref="F426:F430"/>
    <mergeCell ref="H426:H430"/>
    <mergeCell ref="K426:K430"/>
    <mergeCell ref="L426:L430"/>
    <mergeCell ref="Q426:Q430"/>
    <mergeCell ref="S426:S430"/>
    <mergeCell ref="V426:V430"/>
    <mergeCell ref="AA426:AA430"/>
    <mergeCell ref="X416:Y416"/>
    <mergeCell ref="X417:Y417"/>
    <mergeCell ref="X421:Y421"/>
    <mergeCell ref="X422:Y422"/>
    <mergeCell ref="X423:Y423"/>
    <mergeCell ref="X426:Y426"/>
    <mergeCell ref="B416:B420"/>
    <mergeCell ref="C416:C420"/>
    <mergeCell ref="E416:E420"/>
    <mergeCell ref="F416:F420"/>
    <mergeCell ref="H416:H420"/>
    <mergeCell ref="A436:A440"/>
    <mergeCell ref="B436:B440"/>
    <mergeCell ref="C436:C440"/>
    <mergeCell ref="F436:F440"/>
    <mergeCell ref="H436:H440"/>
    <mergeCell ref="K436:K440"/>
    <mergeCell ref="L436:L440"/>
    <mergeCell ref="Q436:Q440"/>
    <mergeCell ref="S436:S440"/>
    <mergeCell ref="V436:V440"/>
    <mergeCell ref="AA436:AA440"/>
    <mergeCell ref="E251:E255"/>
    <mergeCell ref="X436:Y436"/>
    <mergeCell ref="X437:Y437"/>
    <mergeCell ref="X438:Y438"/>
    <mergeCell ref="B441:B445"/>
    <mergeCell ref="C441:C445"/>
    <mergeCell ref="E441:E445"/>
    <mergeCell ref="F441:F445"/>
    <mergeCell ref="H441:H445"/>
    <mergeCell ref="K441:K445"/>
    <mergeCell ref="L441:L445"/>
    <mergeCell ref="Q441:Q445"/>
    <mergeCell ref="S441:S445"/>
    <mergeCell ref="V441:V445"/>
    <mergeCell ref="AA441:AA445"/>
    <mergeCell ref="A441:A445"/>
    <mergeCell ref="A431:A435"/>
    <mergeCell ref="B431:B435"/>
    <mergeCell ref="C431:C435"/>
    <mergeCell ref="E431:E435"/>
    <mergeCell ref="F431:F435"/>
    <mergeCell ref="Q451:Q455"/>
    <mergeCell ref="S451:S455"/>
    <mergeCell ref="V451:V455"/>
    <mergeCell ref="AA451:AA455"/>
    <mergeCell ref="A456:A460"/>
    <mergeCell ref="B456:B460"/>
    <mergeCell ref="C456:C460"/>
    <mergeCell ref="E456:E460"/>
    <mergeCell ref="F456:F460"/>
    <mergeCell ref="H456:H460"/>
    <mergeCell ref="K456:K460"/>
    <mergeCell ref="L456:L460"/>
    <mergeCell ref="Q456:Q460"/>
    <mergeCell ref="S456:S460"/>
    <mergeCell ref="V456:V460"/>
    <mergeCell ref="AA456:AA460"/>
    <mergeCell ref="A446:A450"/>
    <mergeCell ref="B446:B450"/>
    <mergeCell ref="C446:C450"/>
    <mergeCell ref="E446:E450"/>
    <mergeCell ref="F446:F450"/>
    <mergeCell ref="H446:H450"/>
    <mergeCell ref="K446:K450"/>
    <mergeCell ref="L446:L450"/>
    <mergeCell ref="Q446:Q450"/>
    <mergeCell ref="S446:S450"/>
    <mergeCell ref="V446:V450"/>
    <mergeCell ref="AA446:AA450"/>
    <mergeCell ref="E451:E455"/>
    <mergeCell ref="E261:E265"/>
    <mergeCell ref="A461:A465"/>
    <mergeCell ref="B461:B465"/>
    <mergeCell ref="C461:C465"/>
    <mergeCell ref="E461:E465"/>
    <mergeCell ref="F461:F465"/>
    <mergeCell ref="H461:H465"/>
    <mergeCell ref="K461:K465"/>
    <mergeCell ref="L461:L465"/>
    <mergeCell ref="Q461:Q465"/>
    <mergeCell ref="S461:S465"/>
    <mergeCell ref="V461:V465"/>
    <mergeCell ref="AA461:AA465"/>
    <mergeCell ref="A466:A470"/>
    <mergeCell ref="B466:B470"/>
    <mergeCell ref="C466:C470"/>
    <mergeCell ref="E466:E470"/>
    <mergeCell ref="F466:F470"/>
    <mergeCell ref="H466:H470"/>
    <mergeCell ref="K466:K470"/>
    <mergeCell ref="L466:L470"/>
    <mergeCell ref="Q466:Q470"/>
    <mergeCell ref="S466:S470"/>
    <mergeCell ref="V466:V470"/>
    <mergeCell ref="AA466:AA470"/>
    <mergeCell ref="A451:A455"/>
    <mergeCell ref="B451:B455"/>
    <mergeCell ref="C451:C455"/>
    <mergeCell ref="F451:F455"/>
    <mergeCell ref="H451:H455"/>
    <mergeCell ref="K451:K455"/>
    <mergeCell ref="L451:L455"/>
    <mergeCell ref="AA476:AA480"/>
    <mergeCell ref="A476:A480"/>
    <mergeCell ref="B476:B480"/>
    <mergeCell ref="C476:C480"/>
    <mergeCell ref="E476:E480"/>
    <mergeCell ref="F476:F480"/>
    <mergeCell ref="H476:H480"/>
    <mergeCell ref="K476:K480"/>
    <mergeCell ref="L476:L480"/>
    <mergeCell ref="Q476:Q480"/>
    <mergeCell ref="S476:S480"/>
    <mergeCell ref="V476:V480"/>
    <mergeCell ref="A471:A475"/>
    <mergeCell ref="B471:B475"/>
    <mergeCell ref="C471:C475"/>
    <mergeCell ref="E471:E475"/>
    <mergeCell ref="F471:F475"/>
    <mergeCell ref="H471:H475"/>
    <mergeCell ref="K471:K475"/>
    <mergeCell ref="L471:L475"/>
    <mergeCell ref="Q471:Q475"/>
    <mergeCell ref="S471:S475"/>
    <mergeCell ref="V471:V475"/>
    <mergeCell ref="AA471:AA475"/>
  </mergeCells>
  <phoneticPr fontId="40" type="noConversion"/>
  <conditionalFormatting sqref="K51:L53 V51:V53 K56:L58 V56:V58 K61:L63 V61:V63 K66:L68 V66:V68 K71:L73 V71:V73 K76:L78 V76:V78 K81:L83 V81:V83 K116:L118 V116:V118 K121:L123 V121:V123 K126:L128 V126:V128 K131:L133 V131:V133 K136:L138 V136:V138 K141:L143 V141:V143 K146:L148 V146:V148 K151:L153 V151:V153 K156:L158 V156:V158 K161:L163 V161:V163 K166:L168 V166:V168 K171:L173 V171:V173 K176:L178 V176:V178 K181:L183 V181:V183 K186:L188 V186:V188 K191:L193 V191:V193 K196:L198 V196:V198 K201:L203 V201:V203 K206:L208 V206:V208 K211:L213 V211:V213 K216:L218 V216:V218 K221:L223 V221:V223 K226:L228 V226:V228 K231:L233 V231:V233 K236:L238 V236:V238 K241:L243 V241:V243 K246:L248 V246:V248 K251:L253 V251:V253 K256:L258 V256:V258 K261:L263 V261:V263 K266:L268 V266:V268 K271:L273 V271:V273 K276:L278 V276:V278 K281:L283 V281:V283 K286:L288 V286:V288 K291:L293 V291:V293 K296:L298 V296:V298 K301:L303 V301:V303 K306:L308 V306:V308 K311:L313 V311:V313 K316:L318 V316:V318 K321:L323 V321:V323 K326:L328 V326:V328 K331:L333 V331:V333 K46:L48 V43 V46:V48 K43">
    <cfRule type="expression" dxfId="273" priority="105">
      <formula>K43:K74="ZONA DE RIESGO EXTREMA"</formula>
    </cfRule>
    <cfRule type="expression" dxfId="272" priority="106">
      <formula>K43:K74="ZONA DE RIESGO ALTA"</formula>
    </cfRule>
    <cfRule type="expression" dxfId="271" priority="107">
      <formula>K43:K74="ZONA DE RIESGO MODERADA"</formula>
    </cfRule>
    <cfRule type="expression" dxfId="270" priority="108">
      <formula>K43:K74="ZONA DE RIESGO BAJA"</formula>
    </cfRule>
  </conditionalFormatting>
  <conditionalFormatting sqref="K54:K55 V54:V55 K59:K60 V59:V60 K64:K65 V64:V65 K69:K70 V69:V70 K74:K75 V74:V75 K79:K80 V79:V80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V244:V245 K249:K250 V249:V250 K254:K255 V254:V255 K259:K260 V259:V260 K264:K265 V264:V265 K269:K270 V269:V270 K274:K275 V274:V275 K279:K280 V279:V280 K284:K285 V284:V285 K289:K290 V289:V290 K294:K295 V294:V295 K299:K300 V299:V300 K304:K305 V304:V305 K309:K310 V309:V310 K314:K315 V314:V315 K319:K320 V319:V320 K324:K325 V324:V325 K329:K330 V329:V330 K334:K337 V334:V337 V45 K45 K84:K88 V84:V88">
    <cfRule type="expression" dxfId="269" priority="97">
      <formula>K45:K74="ZONA DE OPORTUNIDAD MUY BENEFICIOSA"</formula>
    </cfRule>
    <cfRule type="expression" dxfId="268" priority="98">
      <formula>K45:K74="ZONA DE OPORTUNIDAD BENEFICIOSA"</formula>
    </cfRule>
    <cfRule type="expression" dxfId="267" priority="99">
      <formula>K45:K74="ZONA DE OPORTUNIDAD MODERADA"</formula>
    </cfRule>
    <cfRule type="expression" dxfId="266" priority="100">
      <formula>K45:K74="ZONA DE OPORTUNIDAD BAJA"</formula>
    </cfRule>
  </conditionalFormatting>
  <conditionalFormatting sqref="O18:P22">
    <cfRule type="expression" dxfId="265" priority="75">
      <formula>$C$18="Oportunidad"</formula>
    </cfRule>
  </conditionalFormatting>
  <conditionalFormatting sqref="O23:P27">
    <cfRule type="expression" dxfId="264" priority="74">
      <formula>$C$23="Oportunidad"</formula>
    </cfRule>
  </conditionalFormatting>
  <conditionalFormatting sqref="O28:P32">
    <cfRule type="expression" dxfId="263" priority="73">
      <formula>$C$28="Oportunidad"</formula>
    </cfRule>
  </conditionalFormatting>
  <conditionalFormatting sqref="O256:P260">
    <cfRule type="expression" dxfId="262" priority="72">
      <formula>$C$256="Oportunidad"</formula>
    </cfRule>
  </conditionalFormatting>
  <conditionalFormatting sqref="Q54:Q55 Q59:Q60 Q64:Q65 Q69:Q70 Q74:Q75 Q79:Q80 Q119:Q120 Q124:Q125 Q129:Q130 Q134:Q135 Q139:Q140 Q144:Q145 Q149:Q150 Q154:Q155 Q159:Q160 Q164:Q165 Q169:Q170 Q174:Q175 Q179:Q180 Q184:Q185 Q189:Q190 Q194:Q195 Q199:Q200 Q204:Q205 Q209:Q210 Q214:Q215 Q219:Q220 Q224:Q225 Q229:Q230 Q234:Q235 Q239:Q240 Q244:Q245 Q249:Q250 Q254:Q255 Q259:Q260 Q264:Q265 Q269:Q270 Q274:Q275 Q279:Q280 Q284:Q285 Q289:Q290 Q294:Q295 Q299:Q300 Q304:Q305 Q309:Q310 Q314:Q315 Q319:Q320 Q324:Q325 Q329:Q330 Q334:Q338 Q84:Q88">
    <cfRule type="expression" dxfId="261" priority="71">
      <formula>C54:C83="Oportunidad"</formula>
    </cfRule>
  </conditionalFormatting>
  <conditionalFormatting sqref="S54:S55 S59:S60 S64:S65 S69:S70 S74:S75 S79:S80 S119:S120 S124:S125 S129:S130 S134:S135 S139:S140 S144:S145 S149:S150 S154:S155 S159:S160 S164:S165 S169:S170 S174:S175 S179:S180 S184:S185 S189:S190 S194:S195 S199:S200 S204:S205 S209:S210 S214:S215 S219:S220 S224:S225 S229:S230 S234:S235 S239:S240 S244:S245 S249:S250 S254:S255 S259:S260 S264:S265 S269:S270 S274:S275 S279:S280 S284:S285 S289:S290 S294:S295 S299:S300 S304:S305 S309:S310 S314:S315 S319:S320 S324:S325 S329:S330 S334:S338 S84:S88">
    <cfRule type="expression" dxfId="260" priority="70">
      <formula>C54:C83="Oportunidad"</formula>
    </cfRule>
  </conditionalFormatting>
  <conditionalFormatting sqref="V54:V55 V59:V60 V64:V65 V69:V70 V74:V75 V79:V80 V119:V120 V124:V125 V129:V130 V134:V135 V139:V140 V144:V145 V149:V150 V154:V155 V159:V160 V164:V165 V169:V170 V174:V175 V179:V180 V184:V185 V189:V190 V194:V195 V199:V200 V204:V205 V209:V210 V214:V215 V219:V220 V224:V225 V229:V230 V234:V235 V239:V240 V244:V245 V249:V250 V254:V255 V259:V260 V264:V265 V269:V270 V274:V275 V279:V280 V284:V285 V289:V290 V294:V295 V299:V300 V304:V305 V309:V310 V314:V315 V319:V320 V324:V325 V329:V330 V334:V338 V84:V88">
    <cfRule type="expression" dxfId="259" priority="69">
      <formula>C54:C83="Oportunidad"</formula>
    </cfRule>
  </conditionalFormatting>
  <conditionalFormatting sqref="Q11">
    <cfRule type="expression" dxfId="258" priority="787">
      <formula>C11:C54="Oportunidad"</formula>
    </cfRule>
  </conditionalFormatting>
  <conditionalFormatting sqref="S11">
    <cfRule type="expression" dxfId="257" priority="789">
      <formula>C11:C54="Oportunidad"</formula>
    </cfRule>
  </conditionalFormatting>
  <conditionalFormatting sqref="V11">
    <cfRule type="expression" dxfId="256" priority="791">
      <formula>C11:C54="Oportunidad"</formula>
    </cfRule>
  </conditionalFormatting>
  <conditionalFormatting sqref="Q16">
    <cfRule type="expression" dxfId="255" priority="1083">
      <formula>C16:C57="Oportunidad"</formula>
    </cfRule>
  </conditionalFormatting>
  <conditionalFormatting sqref="S16">
    <cfRule type="expression" dxfId="254" priority="1085">
      <formula>C16:C57="Oportunidad"</formula>
    </cfRule>
  </conditionalFormatting>
  <conditionalFormatting sqref="V16">
    <cfRule type="expression" dxfId="253" priority="1087">
      <formula>C16:C57="Oportunidad"</formula>
    </cfRule>
  </conditionalFormatting>
  <conditionalFormatting sqref="K51:K53 V51:V53 K56:K58 V56:V58 K61:K63 V61:V63 K66:K68 V66:V68 K71:K73 V71:V73 K76:K78 V76:V78 K81:K83 V81:V83 K116:K118 V116:V118 K121:K123 V121:V123 K126:K128 V126:V128 K131:K133 V131:V133 K136:K138 V136:V138 K141:K143 V141:V143 K146:K148 V146:V148 K151:K153 V151:V153 K156:K158 V156:V158 K161:K163 V161:V163 K166:K168 V166:V168 K171:K173 V171:V173 K176:K178 V176:V178 K181:K183 V181:V183 K186:K188 V186:V188 K191:K193 V191:V193 K196:K198 V196:V198 K201:K203 V201:V203 K206:K208 V206:V208 K211:K213 V211:V213 K216:K218 V216:V218 K221:K223 V221:V223 K226:K228 V226:V228 K231:K233 V231:V233 K236:K238 V236:V238 K241:K243 V241:V243 K246:K248 V246:V248 K251:K253 V251:V253 K256:K258 V256:V258 K261:K263 V261:V263 K266:K268 V266:V268 K271:K273 V271:V273 K276:K278 V276:V278 K281:K283 V281:V283 K286:K288 V286:V288 K291:K293 V291:V293 K296:K298 V296:V298 K301:K303 V301:V303 K306:K308 V306:V308 K311:K313 V311:V313 K316:K318 V316:V318 K321:K323 V321:V323 K326:K328 V326:V328 K331:K333 V331:V333 V43 V46:V48 K46:K48">
    <cfRule type="expression" dxfId="252" priority="1320">
      <formula>K43:K74="ZONA DE OPORTUNIDAD MUY BENEFICIOSA"</formula>
    </cfRule>
    <cfRule type="expression" dxfId="251" priority="1321">
      <formula>K43:K74="ZONA DE OPORTUNIDAD BENEFICIOSA"</formula>
    </cfRule>
    <cfRule type="expression" dxfId="250" priority="1322">
      <formula>K43:K74="ZONA DE OPORTUNIDAD MODERADA"</formula>
    </cfRule>
    <cfRule type="expression" dxfId="249" priority="1323">
      <formula>K43:K74="ZONA DE OPORTUNIDAD BAJA"</formula>
    </cfRule>
  </conditionalFormatting>
  <conditionalFormatting sqref="Q51:Q53 Q56:Q58 Q61:Q63 Q66:Q68 Q71:Q73 Q76:Q78 Q81:Q83 Q116:Q118 Q121:Q123 Q126:Q128 Q131:Q133 Q136:Q138 Q141:Q143 Q146:Q148 Q151:Q153 Q156:Q158 Q161:Q163 Q166:Q168 Q171:Q173 Q176:Q178 Q181:Q183 Q186:Q188 Q191:Q193 Q196:Q198 Q201:Q203 Q206:Q208 Q211:Q213 Q216:Q218 Q221:Q223 Q226:Q228 Q231:Q233 Q236:Q238 Q241:Q243 Q246:Q248 Q251:Q253 Q256:Q258 Q261:Q263 Q266:Q268 Q271:Q273 Q276:Q278 Q281:Q283 Q286:Q288 Q291:Q293 Q296:Q298 Q301:Q303 Q306:Q308 Q311:Q313 Q316:Q318 Q321:Q323 Q326:Q328 Q331:Q333 Q46:Q48">
    <cfRule type="expression" dxfId="248" priority="1336">
      <formula>C46:C77="Oportunidad"</formula>
    </cfRule>
  </conditionalFormatting>
  <conditionalFormatting sqref="S51:S53 S56:S58 S61:S63 S66:S68 S71:S73 S76:S78 S81:S83 S116:S118 S121:S123 S126:S128 S131:S133 S136:S138 S141:S143 S146:S148 S151:S153 S156:S158 S161:S163 S166:S168 S171:S173 S176:S178 S181:S183 S186:S188 S191:S193 S196:S198 S201:S203 S206:S208 S211:S213 S216:S218 S221:S223 S226:S228 S231:S233 S236:S238 S241:S243 S246:S248 S251:S253 S256:S258 S261:S263 S266:S268 S271:S273 S276:S278 S281:S283 S286:S288 S291:S293 S296:S298 S301:S303 S306:S308 S311:S313 S316:S318 S321:S323 S326:S328 S331:S333 S46:S48">
    <cfRule type="expression" dxfId="247" priority="1338">
      <formula>C46:C77="Oportunidad"</formula>
    </cfRule>
  </conditionalFormatting>
  <conditionalFormatting sqref="V51:V53 V56:V58 V61:V63 V66:V68 V71:V73 V76:V78 V81:V83 V116:V118 V121:V123 V126:V128 V131:V133 V136:V138 V141:V143 V146:V148 V151:V153 V156:V158 V161:V163 V166:V168 V171:V173 V176:V178 V181:V183 V186:V188 V191:V193 V196:V198 V201:V203 V206:V208 V211:V213 V216:V218 V221:V223 V226:V228 V231:V233 V236:V238 V241:V243 V246:V248 V251:V253 V256:V258 V261:V263 V266:V268 V271:V273 V276:V278 V281:V283 V286:V288 V291:V293 V296:V298 V301:V303 V306:V308 V311:V313 V316:V318 V321:V323 V326:V328 V331:V333 V46:V48">
    <cfRule type="expression" dxfId="246" priority="1340">
      <formula>C46:C77="Oportunidad"</formula>
    </cfRule>
  </conditionalFormatting>
  <conditionalFormatting sqref="K54:K55 V54:V55 K59:K60 V59:V60 K64:K65 V64:V65 K69:K70 V69:V70 K74:K75 V74:V75 K79:K80 V79:V80 K84:K85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V244:V245 K249:K250 V249:V250 K254:K255 V254:V255 K259:K260 V259:V260 K264:K265 V264:V265 K269:K270 V269:V270 K274:K275 V274:V275 K279:K280 V279:V280 K284:K285 V284:V285 K289:K290 V289:V290 K294:K295 V294:V295 K299:K300 V299:V300 K304:K305 V304:V305 K309:K310 V309:V310 K314:K315 V314:V315 K319:K320 V319:V320 K324:K325 V324:V325 K329:K330 V329:V330 K334:K335 K336:L337 V334:V337 V45 K45 K86:L88 V84:V88">
    <cfRule type="expression" dxfId="245" priority="2082">
      <formula>K45:K74="ZONA DE RIESGO EXTREMA"</formula>
    </cfRule>
    <cfRule type="expression" dxfId="244" priority="2083">
      <formula>K45:K74="ZONA DE RIESGO ALTA"</formula>
    </cfRule>
    <cfRule type="expression" dxfId="243" priority="2084">
      <formula>K45:K74="ZONA DE RIESGO MODERADA"</formula>
    </cfRule>
    <cfRule type="expression" dxfId="242" priority="2085">
      <formula>K45:K74="ZONA DE RIESGO BAJA"</formula>
    </cfRule>
  </conditionalFormatting>
  <conditionalFormatting sqref="N18:N22">
    <cfRule type="expression" dxfId="241" priority="63">
      <formula>$C$18="Oportunidad"</formula>
    </cfRule>
  </conditionalFormatting>
  <conditionalFormatting sqref="N23:N27">
    <cfRule type="expression" dxfId="240" priority="62">
      <formula>$C$23="Oportunidad"</formula>
    </cfRule>
  </conditionalFormatting>
  <conditionalFormatting sqref="N28:N32">
    <cfRule type="expression" dxfId="239" priority="61">
      <formula>$C$28="Oportunidad"</formula>
    </cfRule>
  </conditionalFormatting>
  <conditionalFormatting sqref="Q45">
    <cfRule type="expression" dxfId="238" priority="2912">
      <formula>C45:C74="Oportunidad"</formula>
    </cfRule>
  </conditionalFormatting>
  <conditionalFormatting sqref="S45">
    <cfRule type="expression" dxfId="237" priority="2915">
      <formula>C45:C74="Oportunidad"</formula>
    </cfRule>
  </conditionalFormatting>
  <conditionalFormatting sqref="V45">
    <cfRule type="expression" dxfId="236" priority="2918">
      <formula>C45:C74="Oportunidad"</formula>
    </cfRule>
  </conditionalFormatting>
  <conditionalFormatting sqref="Q43">
    <cfRule type="expression" dxfId="235" priority="2981">
      <formula>C43:C74="Oportunidad"</formula>
    </cfRule>
  </conditionalFormatting>
  <conditionalFormatting sqref="S43">
    <cfRule type="expression" dxfId="234" priority="2984">
      <formula>C43:C74="Oportunidad"</formula>
    </cfRule>
  </conditionalFormatting>
  <conditionalFormatting sqref="V43">
    <cfRule type="expression" dxfId="233" priority="2987">
      <formula>C43:C74="Oportunidad"</formula>
    </cfRule>
  </conditionalFormatting>
  <conditionalFormatting sqref="V11">
    <cfRule type="expression" dxfId="232" priority="3012">
      <formula>V11:V54="ZONA DE OPORTUNIDAD MUY BENEFICIOSA"</formula>
    </cfRule>
    <cfRule type="expression" dxfId="231" priority="3013">
      <formula>V11:V54="ZONA DE OPORTUNIDAD BENEFICIOSA"</formula>
    </cfRule>
    <cfRule type="expression" dxfId="230" priority="3014">
      <formula>V11:V54="ZONA DE OPORTUNIDAD MODERADA"</formula>
    </cfRule>
    <cfRule type="expression" dxfId="229" priority="3015">
      <formula>V11:V54="ZONA DE OPORTUNIDAD BAJA"</formula>
    </cfRule>
  </conditionalFormatting>
  <conditionalFormatting sqref="K11">
    <cfRule type="expression" dxfId="228" priority="3069">
      <formula>K11:K54="ZONA DE RIESGO EXTREMA"</formula>
    </cfRule>
    <cfRule type="expression" dxfId="227" priority="3070">
      <formula>K11:K54="ZONA DE RIESGO ALTA"</formula>
    </cfRule>
    <cfRule type="expression" dxfId="226" priority="3071">
      <formula>K11:K54="ZONA DE RIESGO MODERADA"</formula>
    </cfRule>
    <cfRule type="expression" dxfId="225" priority="3072">
      <formula>K11:K54="ZONA DE RIESGO BAJA"</formula>
    </cfRule>
  </conditionalFormatting>
  <conditionalFormatting sqref="K339:K340 V339:V340 K91:L93 K96:L98 V96:V98 K101:L103 V101:V103 K106:L108 V106:V108 K111:L113 V111:V113 K89:K90 V89:V93">
    <cfRule type="expression" dxfId="224" priority="3081">
      <formula>K89:K115="ZONA DE RIESGO EXTREMA"</formula>
    </cfRule>
    <cfRule type="expression" dxfId="223" priority="3082">
      <formula>K89:K115="ZONA DE RIESGO ALTA"</formula>
    </cfRule>
    <cfRule type="expression" dxfId="222" priority="3083">
      <formula>K89:K115="ZONA DE RIESGO MODERADA"</formula>
    </cfRule>
    <cfRule type="expression" dxfId="221" priority="3084">
      <formula>K89:K115="ZONA DE RIESGO BAJA"</formula>
    </cfRule>
  </conditionalFormatting>
  <conditionalFormatting sqref="K339:K340 V339:V340 K89:K93 V89:V93 K96:K98 V96:V98 K101:K103 V101:V103 K106:K108 V106:V108 K111:K113 V111:V113">
    <cfRule type="expression" dxfId="220" priority="3121">
      <formula>K89:K115="ZONA DE OPORTUNIDAD MUY BENEFICIOSA"</formula>
    </cfRule>
    <cfRule type="expression" dxfId="219" priority="3122">
      <formula>K89:K115="ZONA DE OPORTUNIDAD BENEFICIOSA"</formula>
    </cfRule>
    <cfRule type="expression" dxfId="218" priority="3123">
      <formula>K89:K115="ZONA DE OPORTUNIDAD MODERADA"</formula>
    </cfRule>
    <cfRule type="expression" dxfId="217" priority="3124">
      <formula>K89:K115="ZONA DE OPORTUNIDAD BAJA"</formula>
    </cfRule>
  </conditionalFormatting>
  <conditionalFormatting sqref="Q339:Q343 Q89:Q93 Q96:Q98 Q101:Q103 Q106:Q108 Q111:Q113">
    <cfRule type="expression" dxfId="216" priority="3169">
      <formula>C89:C115="Oportunidad"</formula>
    </cfRule>
  </conditionalFormatting>
  <conditionalFormatting sqref="S339:S343 S89:S93 S96:S98 S101:S103 S106:S108 S111:S113">
    <cfRule type="expression" dxfId="215" priority="3175">
      <formula>C89:C115="Oportunidad"</formula>
    </cfRule>
  </conditionalFormatting>
  <conditionalFormatting sqref="V339:V343 V89:V93 V96:V98 V101:V103 V106:V108 V111:V113">
    <cfRule type="expression" dxfId="214" priority="3181">
      <formula>C89:C115="Oportunidad"</formula>
    </cfRule>
  </conditionalFormatting>
  <conditionalFormatting sqref="K338 V338">
    <cfRule type="expression" dxfId="213" priority="3269">
      <formula>K338:K366="ZONA DE OPORTUNIDAD MUY BENEFICIOSA"</formula>
    </cfRule>
    <cfRule type="expression" dxfId="212" priority="3270">
      <formula>K338:K366="ZONA DE OPORTUNIDAD BENEFICIOSA"</formula>
    </cfRule>
    <cfRule type="expression" dxfId="211" priority="3271">
      <formula>K338:K366="ZONA DE OPORTUNIDAD MODERADA"</formula>
    </cfRule>
    <cfRule type="expression" dxfId="210" priority="3272">
      <formula>K338:K366="ZONA DE OPORTUNIDAD BAJA"</formula>
    </cfRule>
  </conditionalFormatting>
  <conditionalFormatting sqref="K338:L338 V338">
    <cfRule type="expression" dxfId="209" priority="3288">
      <formula>K338:K366="ZONA DE RIESGO EXTREMA"</formula>
    </cfRule>
    <cfRule type="expression" dxfId="208" priority="3289">
      <formula>K338:K366="ZONA DE RIESGO ALTA"</formula>
    </cfRule>
    <cfRule type="expression" dxfId="207" priority="3290">
      <formula>K338:K366="ZONA DE RIESGO MODERADA"</formula>
    </cfRule>
    <cfRule type="expression" dxfId="206" priority="3291">
      <formula>K338:K366="ZONA DE RIESGO BAJA"</formula>
    </cfRule>
  </conditionalFormatting>
  <conditionalFormatting sqref="K341:L343 V341:V343">
    <cfRule type="expression" dxfId="205" priority="3300">
      <formula>K341:K366="ZONA DE RIESGO EXTREMA"</formula>
    </cfRule>
    <cfRule type="expression" dxfId="204" priority="3301">
      <formula>K341:K366="ZONA DE RIESGO ALTA"</formula>
    </cfRule>
    <cfRule type="expression" dxfId="203" priority="3302">
      <formula>K341:K366="ZONA DE RIESGO MODERADA"</formula>
    </cfRule>
    <cfRule type="expression" dxfId="202" priority="3303">
      <formula>K341:K366="ZONA DE RIESGO BAJA"</formula>
    </cfRule>
  </conditionalFormatting>
  <conditionalFormatting sqref="K346:L348 K351:L353 V351:V353 K356:L358 V356:V358 K361:L363 V361:V363 K344:K345 V344:V348 K366:L368 V366:V368 K371:L373 V371:V373 K376:L378 V376:V378 K381:L383 V381:V383 K386:L388 V386:V388 K391:L393 V391:V393 K396:L398 V396:V398 K401:L403 V401:V403 K406:L408 V406:V408 K411:L413 V411:V413 K416:L418 K421:L423 V416:V418 V421:V423 K426:L428 V426:V428 K431:L433 V431:V433 K436:L438 V436:V438 K441:L443 V441:V443 K446:L448 V446:V448 K451:L453 V451:V453">
    <cfRule type="expression" dxfId="201" priority="3304">
      <formula>K344:K366="ZONA DE RIESGO EXTREMA"</formula>
    </cfRule>
    <cfRule type="expression" dxfId="200" priority="3305">
      <formula>K344:K366="ZONA DE RIESGO ALTA"</formula>
    </cfRule>
    <cfRule type="expression" dxfId="199" priority="3306">
      <formula>K344:K366="ZONA DE RIESGO MODERADA"</formula>
    </cfRule>
    <cfRule type="expression" dxfId="198" priority="3307">
      <formula>K344:K366="ZONA DE RIESGO BAJA"</formula>
    </cfRule>
  </conditionalFormatting>
  <conditionalFormatting sqref="K341:K343 V341:V343">
    <cfRule type="expression" dxfId="197" priority="3348">
      <formula>K341:K366="ZONA DE OPORTUNIDAD MUY BENEFICIOSA"</formula>
    </cfRule>
    <cfRule type="expression" dxfId="196" priority="3349">
      <formula>K341:K366="ZONA DE OPORTUNIDAD BENEFICIOSA"</formula>
    </cfRule>
    <cfRule type="expression" dxfId="195" priority="3350">
      <formula>K341:K366="ZONA DE OPORTUNIDAD MODERADA"</formula>
    </cfRule>
    <cfRule type="expression" dxfId="194" priority="3351">
      <formula>K341:K366="ZONA DE OPORTUNIDAD BAJA"</formula>
    </cfRule>
  </conditionalFormatting>
  <conditionalFormatting sqref="K351:K353 V351:V353 K356:K358 V356:V358 K361:K363 V361:V363 K344:K348 V344:V348 K366:K368 V366:V368 K371:K373 V371:V373 K376:K378 V376:V378 K381:K383 V381:V383 K386:K388 V386:V388 K391:K393 V391:V393 K396:K398 V396:V398 K401:K403 V401:V403 K406:K408 V406:V408 K411:K413 V411:V413 K416:K418 K421:K423 V416:V418 V421:V423 K426:K428 V426:V428 K431:K433 V431:V433 K436:K438 V436:V438 K441:K443 V441:V443 K446:K448 V446:V448 K451:K453 V451:V453">
    <cfRule type="expression" dxfId="193" priority="3360">
      <formula>K344:K366="ZONA DE OPORTUNIDAD MUY BENEFICIOSA"</formula>
    </cfRule>
    <cfRule type="expression" dxfId="192" priority="3361">
      <formula>K344:K366="ZONA DE OPORTUNIDAD BENEFICIOSA"</formula>
    </cfRule>
    <cfRule type="expression" dxfId="191" priority="3362">
      <formula>K344:K366="ZONA DE OPORTUNIDAD MODERADA"</formula>
    </cfRule>
    <cfRule type="expression" dxfId="190" priority="3363">
      <formula>K344:K366="ZONA DE OPORTUNIDAD BAJA"</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K424:K425 V419:V420 V424:V425 K429:K430 V429:V430 K434:K435 V434:V435 K439:K440 V439:V440 K444:K445 V444:V445 K449:K450 V449:V450 K454:K455 V454:V455">
    <cfRule type="expression" dxfId="189" priority="3400">
      <formula>K349:K369="ZONA DE OPORTUNIDAD MUY BENEFICIOSA"</formula>
    </cfRule>
    <cfRule type="expression" dxfId="188" priority="3401">
      <formula>K349:K369="ZONA DE OPORTUNIDAD BENEFICIOSA"</formula>
    </cfRule>
    <cfRule type="expression" dxfId="187" priority="3402">
      <formula>K349:K369="ZONA DE OPORTUNIDAD MODERADA"</formula>
    </cfRule>
    <cfRule type="expression" dxfId="186" priority="3403">
      <formula>K349:K369="ZONA DE OPORTUNIDAD BAJA"</formula>
    </cfRule>
  </conditionalFormatting>
  <conditionalFormatting sqref="Q351:Q353 Q356:Q358 Q361:Q363 Q344:Q348 Q366:Q368 Q371:Q373 Q376:Q378 Q381:Q383 Q386:Q388 Q391:Q393 Q396:Q398 Q401:Q403 Q406:Q408 Q411:Q413 Q416:Q418 Q421:Q423 Q426:Q428 Q431:Q433 Q436:Q438 Q441:Q443 Q446:Q448 Q451:Q453">
    <cfRule type="expression" dxfId="185" priority="3433">
      <formula>C344:C366="Oportunidad"</formula>
    </cfRule>
  </conditionalFormatting>
  <conditionalFormatting sqref="Q349:Q350 Q354:Q355 Q359:Q360 Q364:Q365 Q369:Q370 Q374:Q375 Q379:Q380 Q384:Q385 Q389:Q390 Q394:Q395 Q399:Q400 Q404:Q405 Q409:Q410 Q414:Q415 Q419:Q420 Q424:Q425 Q429:Q430 Q434:Q435 Q439:Q440 Q444:Q445 Q449:Q450 Q454:Q455">
    <cfRule type="expression" dxfId="184" priority="3438">
      <formula>C349:C369="Oportunidad"</formula>
    </cfRule>
  </conditionalFormatting>
  <conditionalFormatting sqref="S351:S353 S356:S358 S361:S363 S344:S348 S366:S368 S371:S373 S376:S378 S381:S383 S386:S388 S391:S393 S396:S398 S401:S403 S406:S408 S411:S413 S416:S418 S421:S423 S426:S428 S431:S433 S436:S438 S441:S443 S446:S448 S451:S453">
    <cfRule type="expression" dxfId="183" priority="3443">
      <formula>C344:C366="Oportunidad"</formula>
    </cfRule>
  </conditionalFormatting>
  <conditionalFormatting sqref="S349:S350 S354:S355 S359:S360 S364:S365 S369:S370 S374:S375 S379:S380 S384:S385 S389:S390 S394:S395 S399:S400 S404:S405 S409:S410 S414:S415 S419:S420 S424:S425 S429:S430 S434:S435 S439:S440 S444:S445 S449:S450 S454:S455">
    <cfRule type="expression" dxfId="182" priority="3448">
      <formula>C349:C369="Oportunidad"</formula>
    </cfRule>
  </conditionalFormatting>
  <conditionalFormatting sqref="V351:V353 V356:V358 V361:V363 V344:V348 V366:V368 V371:V373 V376:V378 V381:V383 V386:V388 V391:V393 V396:V398 V401:V403 V406:V408 V411:V413 V416:V418 V421:V423 V426:V428 V431:V433 V436:V438 V441:V443 V446:V448 V451:V453">
    <cfRule type="expression" dxfId="181" priority="3453">
      <formula>C344:C366="Oportunidad"</formula>
    </cfRule>
  </conditionalFormatting>
  <conditionalFormatting sqref="V349:V350 V354:V355 V359:V360 V364:V365 V369:V370 V374:V375 V379:V380 V384:V385 V389:V390 V394:V395 V399:V400 V404:V405 V409:V410 V414:V415 V419:V420 V424:V425 V429:V430 V434:V435 V439:V440 V444:V445 V449:V450 V454:V455">
    <cfRule type="expression" dxfId="180" priority="3458">
      <formula>C349:C369="Oportunidad"</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K424:K425 V419:V420 V424:V425 K429:K430 V429:V430 K434:K435 V434:V435 K439:K440 V439:V440 K444:K445 V444:V445 K449:K450 V449:V450 K454:K455 V454:V455">
    <cfRule type="expression" dxfId="179" priority="3470">
      <formula>K349:K369="ZONA DE RIESGO EXTREMA"</formula>
    </cfRule>
    <cfRule type="expression" dxfId="178" priority="3471">
      <formula>K349:K369="ZONA DE RIESGO ALTA"</formula>
    </cfRule>
    <cfRule type="expression" dxfId="177" priority="3472">
      <formula>K349:K369="ZONA DE RIESGO MODERADA"</formula>
    </cfRule>
    <cfRule type="expression" dxfId="176" priority="3473">
      <formula>K349:K369="ZONA DE RIESGO BAJA"</formula>
    </cfRule>
  </conditionalFormatting>
  <conditionalFormatting sqref="O8:P12">
    <cfRule type="expression" dxfId="175" priority="55">
      <formula>$C$18="Oportunidad"</formula>
    </cfRule>
  </conditionalFormatting>
  <conditionalFormatting sqref="N8:N12">
    <cfRule type="expression" dxfId="174" priority="54">
      <formula>$C$18="Oportunidad"</formula>
    </cfRule>
  </conditionalFormatting>
  <conditionalFormatting sqref="O13:P17">
    <cfRule type="expression" dxfId="173" priority="53">
      <formula>$C$18="Oportunidad"</formula>
    </cfRule>
  </conditionalFormatting>
  <conditionalFormatting sqref="N13:N17">
    <cfRule type="expression" dxfId="172" priority="52">
      <formula>$C$18="Oportunidad"</formula>
    </cfRule>
  </conditionalFormatting>
  <conditionalFormatting sqref="Q44 Q49:Q50">
    <cfRule type="expression" dxfId="171" priority="3554">
      <formula>C44:C74="Oportunidad"</formula>
    </cfRule>
  </conditionalFormatting>
  <conditionalFormatting sqref="S44 S49:S50">
    <cfRule type="expression" dxfId="170" priority="3557">
      <formula>C44:C74="Oportunidad"</formula>
    </cfRule>
  </conditionalFormatting>
  <conditionalFormatting sqref="V44 V49:V50">
    <cfRule type="expression" dxfId="169" priority="3560">
      <formula>C44:C74="Oportunidad"</formula>
    </cfRule>
  </conditionalFormatting>
  <conditionalFormatting sqref="K50 V44 K44 K49:L49 V49:V50">
    <cfRule type="expression" dxfId="168" priority="4092">
      <formula>K44:K74="ZONA DE RIESGO EXTREMA"</formula>
    </cfRule>
    <cfRule type="expression" dxfId="167" priority="4093">
      <formula>K44:K74="ZONA DE RIESGO ALTA"</formula>
    </cfRule>
    <cfRule type="expression" dxfId="166" priority="4094">
      <formula>K44:K74="ZONA DE RIESGO MODERADA"</formula>
    </cfRule>
    <cfRule type="expression" dxfId="165" priority="4095">
      <formula>K44:K74="ZONA DE RIESGO BAJA"</formula>
    </cfRule>
  </conditionalFormatting>
  <conditionalFormatting sqref="K43">
    <cfRule type="expression" dxfId="164" priority="4146">
      <formula>K43:K74="ZONA DE OPORTUNIDAD MUY BENEFICIOSA"</formula>
    </cfRule>
    <cfRule type="expression" dxfId="163" priority="4147">
      <formula>K43:K74="ZONA DE OPORTUNIDAD BENEFICIOSA"</formula>
    </cfRule>
    <cfRule type="expression" dxfId="162" priority="4148">
      <formula>K43:K74="ZONA DE OPORTUNIDAD MODERADA"</formula>
    </cfRule>
    <cfRule type="expression" dxfId="161" priority="4149">
      <formula>K43:K74="ZONA DE OPORTUNIDAD BAJA"</formula>
    </cfRule>
  </conditionalFormatting>
  <conditionalFormatting sqref="K11">
    <cfRule type="expression" dxfId="160" priority="4233">
      <formula>K11:K54="ZONA DE OPORTUNIDAD MUY BENEFICIOSA"</formula>
    </cfRule>
    <cfRule type="expression" dxfId="159" priority="4234">
      <formula>K11:K54="ZONA DE OPORTUNIDAD BENEFICIOSA"</formula>
    </cfRule>
    <cfRule type="expression" dxfId="158" priority="4235">
      <formula>K11:K54="ZONA DE OPORTUNIDAD MODERADA"</formula>
    </cfRule>
    <cfRule type="expression" dxfId="157" priority="4236">
      <formula>K11:K54="ZONA DE OPORTUNIDAD BAJA"</formula>
    </cfRule>
  </conditionalFormatting>
  <conditionalFormatting sqref="V11">
    <cfRule type="expression" dxfId="156" priority="4241">
      <formula>V11:V54="ZONA DE RIESGO EXTREMA"</formula>
    </cfRule>
    <cfRule type="expression" dxfId="155" priority="4242">
      <formula>V11:V54="ZONA DE RIESGO ALTA"</formula>
    </cfRule>
    <cfRule type="expression" dxfId="154" priority="4243">
      <formula>V11:V54="ZONA DE RIESGO MODERADA"</formula>
    </cfRule>
    <cfRule type="expression" dxfId="153" priority="4244">
      <formula>V11:V54="ZONA DE RIESGO BAJA"</formula>
    </cfRule>
  </conditionalFormatting>
  <conditionalFormatting sqref="V16 K21">
    <cfRule type="expression" dxfId="152" priority="4671">
      <formula>K16:K57="ZONA DE OPORTUNIDAD MUY BENEFICIOSA"</formula>
    </cfRule>
    <cfRule type="expression" dxfId="151" priority="4672">
      <formula>K16:K57="ZONA DE OPORTUNIDAD BENEFICIOSA"</formula>
    </cfRule>
    <cfRule type="expression" dxfId="150" priority="4673">
      <formula>K16:K57="ZONA DE OPORTUNIDAD MODERADA"</formula>
    </cfRule>
    <cfRule type="expression" dxfId="149" priority="4674">
      <formula>K16:K57="ZONA DE OPORTUNIDAD BAJA"</formula>
    </cfRule>
  </conditionalFormatting>
  <conditionalFormatting sqref="L13 K12:K15 V12:V15 K18:K20 L8">
    <cfRule type="expression" dxfId="148" priority="4683">
      <formula>K8:K50="ZONA DE RIESGO EXTREMA"</formula>
    </cfRule>
    <cfRule type="expression" dxfId="147" priority="4684">
      <formula>K8:K50="ZONA DE RIESGO ALTA"</formula>
    </cfRule>
    <cfRule type="expression" dxfId="146" priority="4685">
      <formula>K8:K50="ZONA DE RIESGO MODERADA"</formula>
    </cfRule>
    <cfRule type="expression" dxfId="145" priority="4686">
      <formula>K8:K50="ZONA DE RIESGO BAJA"</formula>
    </cfRule>
  </conditionalFormatting>
  <conditionalFormatting sqref="K16">
    <cfRule type="expression" dxfId="144" priority="5002">
      <formula>K16:K57="ZONA DE OPORTUNIDAD MUY BENEFICIOSA"</formula>
    </cfRule>
    <cfRule type="expression" dxfId="143" priority="5003">
      <formula>K16:K57="ZONA DE OPORTUNIDAD BENEFICIOSA"</formula>
    </cfRule>
    <cfRule type="expression" dxfId="142" priority="5004">
      <formula>K16:K57="ZONA DE OPORTUNIDAD MODERADA"</formula>
    </cfRule>
    <cfRule type="expression" dxfId="141" priority="5005">
      <formula>K16:K57="ZONA DE OPORTUNIDAD BAJA"</formula>
    </cfRule>
  </conditionalFormatting>
  <conditionalFormatting sqref="K16 V16 K21">
    <cfRule type="expression" dxfId="140" priority="5014">
      <formula>K16:K57="ZONA DE RIESGO EXTREMA"</formula>
    </cfRule>
    <cfRule type="expression" dxfId="139" priority="5015">
      <formula>K16:K57="ZONA DE RIESGO ALTA"</formula>
    </cfRule>
    <cfRule type="expression" dxfId="138" priority="5016">
      <formula>K16:K57="ZONA DE RIESGO MODERADA"</formula>
    </cfRule>
    <cfRule type="expression" dxfId="137" priority="5017">
      <formula>K16:K57="ZONA DE RIESGO BAJA"</formula>
    </cfRule>
  </conditionalFormatting>
  <conditionalFormatting sqref="K17 V17:V20 K22">
    <cfRule type="expression" dxfId="136" priority="5333">
      <formula>K17:K57="ZONA DE OPORTUNIDAD MUY BENEFICIOSA"</formula>
    </cfRule>
    <cfRule type="expression" dxfId="135" priority="5334">
      <formula>K17:K57="ZONA DE OPORTUNIDAD BENEFICIOSA"</formula>
    </cfRule>
    <cfRule type="expression" dxfId="134" priority="5335">
      <formula>K17:K57="ZONA DE OPORTUNIDAD MODERADA"</formula>
    </cfRule>
    <cfRule type="expression" dxfId="133" priority="5336">
      <formula>K17:K57="ZONA DE OPORTUNIDAD BAJA"</formula>
    </cfRule>
  </conditionalFormatting>
  <conditionalFormatting sqref="K17 V17:V20 L18:L20 K22">
    <cfRule type="expression" dxfId="132" priority="5345">
      <formula>K17:K57="ZONA DE RIESGO EXTREMA"</formula>
    </cfRule>
    <cfRule type="expression" dxfId="131" priority="5346">
      <formula>K17:K57="ZONA DE RIESGO ALTA"</formula>
    </cfRule>
    <cfRule type="expression" dxfId="130" priority="5347">
      <formula>K17:K57="ZONA DE RIESGO MODERADA"</formula>
    </cfRule>
    <cfRule type="expression" dxfId="129" priority="5348">
      <formula>K17:K57="ZONA DE RIESGO BAJA"</formula>
    </cfRule>
  </conditionalFormatting>
  <conditionalFormatting sqref="K36:K37 V36:V37 K41:K42 V41:V42">
    <cfRule type="expression" dxfId="128" priority="5456">
      <formula>K36:K68="ZONA DE RIESGO EXTREMA"</formula>
    </cfRule>
    <cfRule type="expression" dxfId="127" priority="5457">
      <formula>K36:K68="ZONA DE RIESGO ALTA"</formula>
    </cfRule>
    <cfRule type="expression" dxfId="126" priority="5458">
      <formula>K36:K68="ZONA DE RIESGO MODERADA"</formula>
    </cfRule>
    <cfRule type="expression" dxfId="125" priority="5459">
      <formula>K36:K68="ZONA DE RIESGO BAJA"</formula>
    </cfRule>
  </conditionalFormatting>
  <conditionalFormatting sqref="V44 K44 V49:V50 K49:K50">
    <cfRule type="expression" dxfId="124" priority="5472">
      <formula>K44:K74="ZONA DE OPORTUNIDAD MUY BENEFICIOSA"</formula>
    </cfRule>
    <cfRule type="expression" dxfId="123" priority="5473">
      <formula>K44:K74="ZONA DE OPORTUNIDAD BENEFICIOSA"</formula>
    </cfRule>
    <cfRule type="expression" dxfId="122" priority="5474">
      <formula>K44:K74="ZONA DE OPORTUNIDAD MODERADA"</formula>
    </cfRule>
    <cfRule type="expression" dxfId="121" priority="5475">
      <formula>K44:K74="ZONA DE OPORTUNIDAD BAJA"</formula>
    </cfRule>
  </conditionalFormatting>
  <conditionalFormatting sqref="K36:K37 V36:V37 K41:K42 V41:V42">
    <cfRule type="expression" dxfId="120" priority="5480">
      <formula>K36:K68="ZONA DE OPORTUNIDAD MUY BENEFICIOSA"</formula>
    </cfRule>
    <cfRule type="expression" dxfId="119" priority="5481">
      <formula>K36:K68="ZONA DE OPORTUNIDAD BENEFICIOSA"</formula>
    </cfRule>
    <cfRule type="expression" dxfId="118" priority="5482">
      <formula>K36:K68="ZONA DE OPORTUNIDAD MODERADA"</formula>
    </cfRule>
    <cfRule type="expression" dxfId="117" priority="5483">
      <formula>K36:K68="ZONA DE OPORTUNIDAD BAJA"</formula>
    </cfRule>
  </conditionalFormatting>
  <conditionalFormatting sqref="Q36:Q37 Q41:Q42">
    <cfRule type="expression" dxfId="116" priority="5496">
      <formula>C36:C68="Oportunidad"</formula>
    </cfRule>
  </conditionalFormatting>
  <conditionalFormatting sqref="S36:S37 S41:S42">
    <cfRule type="expression" dxfId="115" priority="5498">
      <formula>C36:C68="Oportunidad"</formula>
    </cfRule>
  </conditionalFormatting>
  <conditionalFormatting sqref="V36:V37 V41:V42">
    <cfRule type="expression" dxfId="114" priority="5500">
      <formula>C36:C68="Oportunidad"</formula>
    </cfRule>
  </conditionalFormatting>
  <conditionalFormatting sqref="K8:K10 V8:V10">
    <cfRule type="expression" dxfId="113" priority="5516">
      <formula>K8:K52="ZONA DE OPORTUNIDAD MUY BENEFICIOSA"</formula>
    </cfRule>
    <cfRule type="expression" dxfId="112" priority="5517">
      <formula>K8:K52="ZONA DE OPORTUNIDAD BENEFICIOSA"</formula>
    </cfRule>
    <cfRule type="expression" dxfId="111" priority="5518">
      <formula>K8:K52="ZONA DE OPORTUNIDAD MODERADA"</formula>
    </cfRule>
    <cfRule type="expression" dxfId="110" priority="5519">
      <formula>K8:K52="ZONA DE OPORTUNIDAD BAJA"</formula>
    </cfRule>
  </conditionalFormatting>
  <conditionalFormatting sqref="K8:K10 V8:V10">
    <cfRule type="expression" dxfId="109" priority="5524">
      <formula>K8:K52="ZONA DE RIESGO EXTREMA"</formula>
    </cfRule>
    <cfRule type="expression" dxfId="108" priority="5525">
      <formula>K8:K52="ZONA DE RIESGO ALTA"</formula>
    </cfRule>
    <cfRule type="expression" dxfId="107" priority="5526">
      <formula>K8:K52="ZONA DE RIESGO MODERADA"</formula>
    </cfRule>
    <cfRule type="expression" dxfId="106" priority="5527">
      <formula>K8:K52="ZONA DE RIESGO BAJA"</formula>
    </cfRule>
  </conditionalFormatting>
  <conditionalFormatting sqref="K12:K15 V12:V15 K18:K20">
    <cfRule type="expression" dxfId="105" priority="5600">
      <formula>K12:K54="ZONA DE OPORTUNIDAD MUY BENEFICIOSA"</formula>
    </cfRule>
    <cfRule type="expression" dxfId="104" priority="5601">
      <formula>K12:K54="ZONA DE OPORTUNIDAD BENEFICIOSA"</formula>
    </cfRule>
    <cfRule type="expression" dxfId="103" priority="5602">
      <formula>K12:K54="ZONA DE OPORTUNIDAD MODERADA"</formula>
    </cfRule>
    <cfRule type="expression" dxfId="102" priority="5603">
      <formula>K12:K54="ZONA DE OPORTUNIDAD BAJA"</formula>
    </cfRule>
  </conditionalFormatting>
  <conditionalFormatting sqref="L33:L35 K31:K35 V31:V35 K38:L40 V38:V40">
    <cfRule type="expression" dxfId="101" priority="5664">
      <formula>K31:K65="ZONA DE RIESGO EXTREMA"</formula>
    </cfRule>
    <cfRule type="expression" dxfId="100" priority="5665">
      <formula>K31:K65="ZONA DE RIESGO ALTA"</formula>
    </cfRule>
    <cfRule type="expression" dxfId="99" priority="5666">
      <formula>K31:K65="ZONA DE RIESGO MODERADA"</formula>
    </cfRule>
    <cfRule type="expression" dxfId="98" priority="5667">
      <formula>K31:K65="ZONA DE RIESGO BAJA"</formula>
    </cfRule>
  </conditionalFormatting>
  <conditionalFormatting sqref="K31:K35 V31:V35 K38:K40 V38:V40">
    <cfRule type="expression" dxfId="97" priority="5684">
      <formula>K31:K65="ZONA DE OPORTUNIDAD MUY BENEFICIOSA"</formula>
    </cfRule>
    <cfRule type="expression" dxfId="96" priority="5685">
      <formula>K31:K65="ZONA DE OPORTUNIDAD BENEFICIOSA"</formula>
    </cfRule>
    <cfRule type="expression" dxfId="95" priority="5686">
      <formula>K31:K65="ZONA DE OPORTUNIDAD MODERADA"</formula>
    </cfRule>
    <cfRule type="expression" dxfId="94" priority="5687">
      <formula>K31:K65="ZONA DE OPORTUNIDAD BAJA"</formula>
    </cfRule>
  </conditionalFormatting>
  <conditionalFormatting sqref="Q31:Q35 Q38:Q40">
    <cfRule type="expression" dxfId="93" priority="5700">
      <formula>C31:C65="Oportunidad"</formula>
    </cfRule>
  </conditionalFormatting>
  <conditionalFormatting sqref="S31:S35 S38:S40">
    <cfRule type="expression" dxfId="92" priority="5702">
      <formula>C31:C65="Oportunidad"</formula>
    </cfRule>
  </conditionalFormatting>
  <conditionalFormatting sqref="V31:V35 V38:V40">
    <cfRule type="expression" dxfId="91" priority="5704">
      <formula>C31:C65="Oportunidad"</formula>
    </cfRule>
  </conditionalFormatting>
  <conditionalFormatting sqref="K26:K30 V26:V30">
    <cfRule type="expression" dxfId="90" priority="5706">
      <formula>K26:K62="ZONA DE OPORTUNIDAD MUY BENEFICIOSA"</formula>
    </cfRule>
    <cfRule type="expression" dxfId="89" priority="5707">
      <formula>K26:K62="ZONA DE OPORTUNIDAD BENEFICIOSA"</formula>
    </cfRule>
    <cfRule type="expression" dxfId="88" priority="5708">
      <formula>K26:K62="ZONA DE OPORTUNIDAD MODERADA"</formula>
    </cfRule>
    <cfRule type="expression" dxfId="87" priority="5709">
      <formula>K26:K62="ZONA DE OPORTUNIDAD BAJA"</formula>
    </cfRule>
  </conditionalFormatting>
  <conditionalFormatting sqref="Q26:Q30">
    <cfRule type="expression" dxfId="86" priority="5714">
      <formula>C26:C62="Oportunidad"</formula>
    </cfRule>
  </conditionalFormatting>
  <conditionalFormatting sqref="S26:S30">
    <cfRule type="expression" dxfId="85" priority="5715">
      <formula>C26:C62="Oportunidad"</formula>
    </cfRule>
  </conditionalFormatting>
  <conditionalFormatting sqref="V26:V30">
    <cfRule type="expression" dxfId="84" priority="5716">
      <formula>C26:C62="Oportunidad"</formula>
    </cfRule>
  </conditionalFormatting>
  <conditionalFormatting sqref="K23:K25 V21:V25">
    <cfRule type="expression" dxfId="83" priority="5717">
      <formula>K21:K59="ZONA DE OPORTUNIDAD MUY BENEFICIOSA"</formula>
    </cfRule>
    <cfRule type="expression" dxfId="82" priority="5718">
      <formula>K21:K59="ZONA DE OPORTUNIDAD BENEFICIOSA"</formula>
    </cfRule>
    <cfRule type="expression" dxfId="81" priority="5719">
      <formula>K21:K59="ZONA DE OPORTUNIDAD MODERADA"</formula>
    </cfRule>
    <cfRule type="expression" dxfId="80" priority="5720">
      <formula>K21:K59="ZONA DE OPORTUNIDAD BAJA"</formula>
    </cfRule>
  </conditionalFormatting>
  <conditionalFormatting sqref="Q21:Q25">
    <cfRule type="expression" dxfId="79" priority="5725">
      <formula>C21:C59="Oportunidad"</formula>
    </cfRule>
  </conditionalFormatting>
  <conditionalFormatting sqref="S21:S25">
    <cfRule type="expression" dxfId="78" priority="5726">
      <formula>C21:C59="Oportunidad"</formula>
    </cfRule>
  </conditionalFormatting>
  <conditionalFormatting sqref="V21:V25">
    <cfRule type="expression" dxfId="77" priority="5727">
      <formula>C21:C59="Oportunidad"</formula>
    </cfRule>
  </conditionalFormatting>
  <conditionalFormatting sqref="Q17:Q20">
    <cfRule type="expression" dxfId="76" priority="5728">
      <formula>C17:C57="Oportunidad"</formula>
    </cfRule>
  </conditionalFormatting>
  <conditionalFormatting sqref="S17:S20">
    <cfRule type="expression" dxfId="75" priority="5729">
      <formula>C17:C57="Oportunidad"</formula>
    </cfRule>
  </conditionalFormatting>
  <conditionalFormatting sqref="V17:V20">
    <cfRule type="expression" dxfId="74" priority="5730">
      <formula>C17:C57="Oportunidad"</formula>
    </cfRule>
  </conditionalFormatting>
  <conditionalFormatting sqref="Q12:Q15">
    <cfRule type="expression" dxfId="73" priority="5731">
      <formula>C12:C54="Oportunidad"</formula>
    </cfRule>
  </conditionalFormatting>
  <conditionalFormatting sqref="S12:S15">
    <cfRule type="expression" dxfId="72" priority="5732">
      <formula>C12:C54="Oportunidad"</formula>
    </cfRule>
  </conditionalFormatting>
  <conditionalFormatting sqref="V12:V15">
    <cfRule type="expression" dxfId="71" priority="5733">
      <formula>C12:C54="Oportunidad"</formula>
    </cfRule>
  </conditionalFormatting>
  <conditionalFormatting sqref="Q8:Q10">
    <cfRule type="expression" dxfId="70" priority="5734">
      <formula>C8:C52="Oportunidad"</formula>
    </cfRule>
  </conditionalFormatting>
  <conditionalFormatting sqref="S8:S10">
    <cfRule type="expression" dxfId="69" priority="5735">
      <formula>C8:C52="Oportunidad"</formula>
    </cfRule>
  </conditionalFormatting>
  <conditionalFormatting sqref="V8:V10">
    <cfRule type="expression" dxfId="68" priority="5736">
      <formula>C8:C52="Oportunidad"</formula>
    </cfRule>
  </conditionalFormatting>
  <conditionalFormatting sqref="K26:K30 V26:V30 L28:L30">
    <cfRule type="expression" dxfId="67" priority="5737">
      <formula>K26:K62="ZONA DE RIESGO EXTREMA"</formula>
    </cfRule>
    <cfRule type="expression" dxfId="66" priority="5738">
      <formula>K26:K62="ZONA DE RIESGO ALTA"</formula>
    </cfRule>
    <cfRule type="expression" dxfId="65" priority="5739">
      <formula>K26:K62="ZONA DE RIESGO MODERADA"</formula>
    </cfRule>
    <cfRule type="expression" dxfId="64" priority="5740">
      <formula>K26:K62="ZONA DE RIESGO BAJA"</formula>
    </cfRule>
  </conditionalFormatting>
  <conditionalFormatting sqref="V21:V25 K23:L25">
    <cfRule type="expression" dxfId="63" priority="5749">
      <formula>K21:K59="ZONA DE RIESGO EXTREMA"</formula>
    </cfRule>
    <cfRule type="expression" dxfId="62" priority="5750">
      <formula>K21:K59="ZONA DE RIESGO ALTA"</formula>
    </cfRule>
    <cfRule type="expression" dxfId="61" priority="5751">
      <formula>K21:K59="ZONA DE RIESGO MODERADA"</formula>
    </cfRule>
    <cfRule type="expression" dxfId="60" priority="5752">
      <formula>K21:K59="ZONA DE RIESGO BAJA"</formula>
    </cfRule>
  </conditionalFormatting>
  <conditionalFormatting sqref="K94:K95 V94:V95 K99:K100 V99:V100 K104:K105 V104:V105 K109:K110 V109:V110 K114:K115 V114:V115">
    <cfRule type="expression" dxfId="59" priority="5809">
      <formula>K94:K118="ZONA DE OPORTUNIDAD MUY BENEFICIOSA"</formula>
    </cfRule>
    <cfRule type="expression" dxfId="58" priority="5810">
      <formula>K94:K118="ZONA DE OPORTUNIDAD BENEFICIOSA"</formula>
    </cfRule>
    <cfRule type="expression" dxfId="57" priority="5811">
      <formula>K94:K118="ZONA DE OPORTUNIDAD MODERADA"</formula>
    </cfRule>
    <cfRule type="expression" dxfId="56" priority="5812">
      <formula>K94:K118="ZONA DE OPORTUNIDAD BAJA"</formula>
    </cfRule>
  </conditionalFormatting>
  <conditionalFormatting sqref="Q94:Q95 Q99:Q100 Q104:Q105 Q109:Q110 Q114:Q115">
    <cfRule type="expression" dxfId="55" priority="5852">
      <formula>C94:C118="Oportunidad"</formula>
    </cfRule>
  </conditionalFormatting>
  <conditionalFormatting sqref="S94:S95 S99:S100 S104:S105 S109:S110 S114:S115">
    <cfRule type="expression" dxfId="54" priority="5858">
      <formula>C94:C118="Oportunidad"</formula>
    </cfRule>
  </conditionalFormatting>
  <conditionalFormatting sqref="V94:V95 V99:V100 V104:V105 V109:V110 V114:V115">
    <cfRule type="expression" dxfId="53" priority="5864">
      <formula>C94:C118="Oportunidad"</formula>
    </cfRule>
  </conditionalFormatting>
  <conditionalFormatting sqref="K94:K95 V94:V95 K99:K100 V99:V100 K104:K105 V104:V105 K109:K110 V109:V110 K114:K115 V114:V115">
    <cfRule type="expression" dxfId="52" priority="5943">
      <formula>K94:K118="ZONA DE RIESGO EXTREMA"</formula>
    </cfRule>
    <cfRule type="expression" dxfId="51" priority="5944">
      <formula>K94:K118="ZONA DE RIESGO ALTA"</formula>
    </cfRule>
    <cfRule type="expression" dxfId="50" priority="5945">
      <formula>K94:K118="ZONA DE RIESGO MODERADA"</formula>
    </cfRule>
    <cfRule type="expression" dxfId="49" priority="5946">
      <formula>K94:K118="ZONA DE RIESGO BAJA"</formula>
    </cfRule>
  </conditionalFormatting>
  <conditionalFormatting sqref="N261:P470">
    <cfRule type="expression" dxfId="48" priority="27">
      <formula>$C$266="Oportunidad"</formula>
    </cfRule>
  </conditionalFormatting>
  <conditionalFormatting sqref="O446:P470">
    <cfRule type="expression" dxfId="47" priority="26">
      <formula>$C$446="Oportunidad"</formula>
    </cfRule>
  </conditionalFormatting>
  <conditionalFormatting sqref="O441:P445">
    <cfRule type="expression" dxfId="46" priority="25">
      <formula>$C$441="Oportunidad"</formula>
    </cfRule>
  </conditionalFormatting>
  <conditionalFormatting sqref="N471:P480">
    <cfRule type="expression" dxfId="45" priority="2">
      <formula>$C$266="Oportunidad"</formula>
    </cfRule>
  </conditionalFormatting>
  <conditionalFormatting sqref="O471:P480">
    <cfRule type="expression" dxfId="44" priority="1">
      <formula>$C$446="Oportunidad"</formula>
    </cfRule>
  </conditionalFormatting>
  <conditionalFormatting sqref="K456:L458 V456:V458">
    <cfRule type="expression" dxfId="43" priority="5947">
      <formula>K456:K475="ZONA DE RIESGO EXTREMA"</formula>
    </cfRule>
    <cfRule type="expression" dxfId="42" priority="5948">
      <formula>K456:K475="ZONA DE RIESGO ALTA"</formula>
    </cfRule>
    <cfRule type="expression" dxfId="41" priority="5949">
      <formula>K456:K475="ZONA DE RIESGO MODERADA"</formula>
    </cfRule>
    <cfRule type="expression" dxfId="40" priority="5950">
      <formula>K456:K475="ZONA DE RIESGO BAJA"</formula>
    </cfRule>
  </conditionalFormatting>
  <conditionalFormatting sqref="K461:L463 V461:V463 K466:L468 V466:V468 K471:L473 V471:V473 K476:L478 V476:V478">
    <cfRule type="expression" dxfId="39" priority="5955">
      <formula>K461:K478="ZONA DE RIESGO EXTREMA"</formula>
    </cfRule>
    <cfRule type="expression" dxfId="38" priority="5956">
      <formula>K461:K478="ZONA DE RIESGO ALTA"</formula>
    </cfRule>
    <cfRule type="expression" dxfId="37" priority="5957">
      <formula>K461:K478="ZONA DE RIESGO MODERADA"</formula>
    </cfRule>
    <cfRule type="expression" dxfId="36" priority="5958">
      <formula>K461:K478="ZONA DE RIESGO BAJA"</formula>
    </cfRule>
  </conditionalFormatting>
  <conditionalFormatting sqref="K456:K458 V456:V458">
    <cfRule type="expression" dxfId="35" priority="5971">
      <formula>K456:K475="ZONA DE OPORTUNIDAD MUY BENEFICIOSA"</formula>
    </cfRule>
    <cfRule type="expression" dxfId="34" priority="5972">
      <formula>K456:K475="ZONA DE OPORTUNIDAD BENEFICIOSA"</formula>
    </cfRule>
    <cfRule type="expression" dxfId="33" priority="5973">
      <formula>K456:K475="ZONA DE OPORTUNIDAD MODERADA"</formula>
    </cfRule>
    <cfRule type="expression" dxfId="32" priority="5974">
      <formula>K456:K475="ZONA DE OPORTUNIDAD BAJA"</formula>
    </cfRule>
  </conditionalFormatting>
  <conditionalFormatting sqref="K461:K463 V461:V463 K466:K468 V466:V468 K471:K473 V471:V473 K476:K478 V476:V478">
    <cfRule type="expression" dxfId="31" priority="5979">
      <formula>K461:K478="ZONA DE OPORTUNIDAD MUY BENEFICIOSA"</formula>
    </cfRule>
    <cfRule type="expression" dxfId="30" priority="5980">
      <formula>K461:K478="ZONA DE OPORTUNIDAD BENEFICIOSA"</formula>
    </cfRule>
    <cfRule type="expression" dxfId="29" priority="5981">
      <formula>K461:K478="ZONA DE OPORTUNIDAD MODERADA"</formula>
    </cfRule>
    <cfRule type="expression" dxfId="28" priority="5982">
      <formula>K461:K478="ZONA DE OPORTUNIDAD BAJA"</formula>
    </cfRule>
  </conditionalFormatting>
  <conditionalFormatting sqref="K459:K460 V459:V460">
    <cfRule type="expression" dxfId="27" priority="5995">
      <formula>K459:K475="ZONA DE OPORTUNIDAD MUY BENEFICIOSA"</formula>
    </cfRule>
    <cfRule type="expression" dxfId="26" priority="5996">
      <formula>K459:K475="ZONA DE OPORTUNIDAD BENEFICIOSA"</formula>
    </cfRule>
    <cfRule type="expression" dxfId="25" priority="5997">
      <formula>K459:K475="ZONA DE OPORTUNIDAD MODERADA"</formula>
    </cfRule>
    <cfRule type="expression" dxfId="24" priority="5998">
      <formula>K459:K475="ZONA DE OPORTUNIDAD BAJA"</formula>
    </cfRule>
  </conditionalFormatting>
  <conditionalFormatting sqref="K464:K465 V464:V465 K469:K470 V469:V470 K474:K475 V474:V475 K479:K480 V479:V480">
    <cfRule type="expression" dxfId="23" priority="6003">
      <formula>K464:K479="ZONA DE OPORTUNIDAD MUY BENEFICIOSA"</formula>
    </cfRule>
    <cfRule type="expression" dxfId="22" priority="6004">
      <formula>K464:K479="ZONA DE OPORTUNIDAD BENEFICIOSA"</formula>
    </cfRule>
    <cfRule type="expression" dxfId="21" priority="6005">
      <formula>K464:K479="ZONA DE OPORTUNIDAD MODERADA"</formula>
    </cfRule>
    <cfRule type="expression" dxfId="20" priority="6006">
      <formula>K464:K479="ZONA DE OPORTUNIDAD BAJA"</formula>
    </cfRule>
  </conditionalFormatting>
  <conditionalFormatting sqref="Q456:Q458">
    <cfRule type="expression" dxfId="19" priority="6019">
      <formula>C456:C475="Oportunidad"</formula>
    </cfRule>
  </conditionalFormatting>
  <conditionalFormatting sqref="Q461:Q463 Q466:Q468 Q471:Q473 Q476:Q478">
    <cfRule type="expression" dxfId="18" priority="6020">
      <formula>C461:C478="Oportunidad"</formula>
    </cfRule>
  </conditionalFormatting>
  <conditionalFormatting sqref="Q459:Q460">
    <cfRule type="expression" dxfId="17" priority="6022">
      <formula>C459:C475="Oportunidad"</formula>
    </cfRule>
  </conditionalFormatting>
  <conditionalFormatting sqref="Q464:Q465 Q469:Q470 Q474:Q475 Q479:Q480">
    <cfRule type="expression" dxfId="16" priority="6023">
      <formula>C464:C479="Oportunidad"</formula>
    </cfRule>
  </conditionalFormatting>
  <conditionalFormatting sqref="S456:S458">
    <cfRule type="expression" dxfId="15" priority="6025">
      <formula>C456:C475="Oportunidad"</formula>
    </cfRule>
  </conditionalFormatting>
  <conditionalFormatting sqref="S461:S463 S466:S468 S471:S473 S476:S478">
    <cfRule type="expression" dxfId="14" priority="6026">
      <formula>C461:C478="Oportunidad"</formula>
    </cfRule>
  </conditionalFormatting>
  <conditionalFormatting sqref="S459:S460">
    <cfRule type="expression" dxfId="13" priority="6028">
      <formula>C459:C475="Oportunidad"</formula>
    </cfRule>
  </conditionalFormatting>
  <conditionalFormatting sqref="S464:S465 S469:S470 S474:S475 S479:S480">
    <cfRule type="expression" dxfId="12" priority="6029">
      <formula>C464:C479="Oportunidad"</formula>
    </cfRule>
  </conditionalFormatting>
  <conditionalFormatting sqref="V456:V458">
    <cfRule type="expression" dxfId="11" priority="6031">
      <formula>C456:C475="Oportunidad"</formula>
    </cfRule>
  </conditionalFormatting>
  <conditionalFormatting sqref="V461:V463 V466:V468 V471:V473 V476:V478">
    <cfRule type="expression" dxfId="10" priority="6032">
      <formula>C461:C478="Oportunidad"</formula>
    </cfRule>
  </conditionalFormatting>
  <conditionalFormatting sqref="V459:V460">
    <cfRule type="expression" dxfId="9" priority="6034">
      <formula>C459:C475="Oportunidad"</formula>
    </cfRule>
  </conditionalFormatting>
  <conditionalFormatting sqref="V464:V465 V469:V470 V474:V475 V479:V480">
    <cfRule type="expression" dxfId="8" priority="6035">
      <formula>C464:C479="Oportunidad"</formula>
    </cfRule>
  </conditionalFormatting>
  <conditionalFormatting sqref="K459:K460 V459:V460">
    <cfRule type="expression" dxfId="7" priority="6037">
      <formula>K459:K475="ZONA DE RIESGO EXTREMA"</formula>
    </cfRule>
    <cfRule type="expression" dxfId="6" priority="6038">
      <formula>K459:K475="ZONA DE RIESGO ALTA"</formula>
    </cfRule>
    <cfRule type="expression" dxfId="5" priority="6039">
      <formula>K459:K475="ZONA DE RIESGO MODERADA"</formula>
    </cfRule>
    <cfRule type="expression" dxfId="4" priority="6040">
      <formula>K459:K475="ZONA DE RIESGO BAJA"</formula>
    </cfRule>
  </conditionalFormatting>
  <conditionalFormatting sqref="K464:K465 V464:V465 K469:K470 V469:V470 K474:K475 V474:V475 K479:K480 V479:V480">
    <cfRule type="expression" dxfId="3" priority="6045">
      <formula>K464:K479="ZONA DE RIESGO EXTREMA"</formula>
    </cfRule>
    <cfRule type="expression" dxfId="2" priority="6046">
      <formula>K464:K479="ZONA DE RIESGO ALTA"</formula>
    </cfRule>
    <cfRule type="expression" dxfId="1" priority="6047">
      <formula>K464:K479="ZONA DE RIESGO MODERADA"</formula>
    </cfRule>
    <cfRule type="expression" dxfId="0" priority="6048">
      <formula>K464:K479="ZONA DE RIESGO BAJA"</formula>
    </cfRule>
  </conditionalFormatting>
  <hyperlinks>
    <hyperlink ref="N6:P6" location="'Evaluación Controles'!A1" display="EVALUACIÓN DE CONTROLES" xr:uid="{00000000-0004-0000-0000-000000000000}"/>
    <hyperlink ref="H6" location="'Determina Impacto R. Corrupción'!A1" display="ASIGNACIÓN IMPACTO" xr:uid="{00000000-0004-0000-0000-000001000000}"/>
  </hyperlinks>
  <pageMargins left="0.70866141732283472" right="0.19685039370078741" top="0.74803149606299213" bottom="0.74803149606299213" header="0.31496062992125984" footer="0.31496062992125984"/>
  <pageSetup paperSize="5" scale="48" orientation="landscape" horizontalDpi="4294967293" verticalDpi="4294967295" r:id="rId1"/>
  <headerFooter>
    <oddHeader>&amp;L&amp;G&amp;C&amp;"-,Negrita"UNIVERSIDAD DE SUCRE
MAPA DE RIESGOS Y OPORTUNIDADES&amp;R&amp;"-,Negrita"VERSIÓN: 3.0
CÓDIGO: FOR-PI-019
VIGENCIA:28/05/2018</oddHeader>
  </headerFooter>
  <legacyDrawing r:id="rId2"/>
  <legacyDrawingHF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0000000}">
          <x14:formula1>
            <xm:f>IF($C$18="Oportunidad",'Etapa 2 - Análisis'!$T$26,'Etapa 3 - Valoración'!$M$3:$M$5)</xm:f>
          </x14:formula1>
          <xm:sqref>N8:N255</xm:sqref>
        </x14:dataValidation>
        <x14:dataValidation type="list" allowBlank="1" showInputMessage="1" showErrorMessage="1" xr:uid="{00000000-0002-0000-0000-000001000000}">
          <x14:formula1>
            <xm:f>'Etapa 1 - Identificación'!$I$5:$I$14</xm:f>
          </x14:formula1>
          <xm:sqref>C8:C480</xm:sqref>
        </x14:dataValidation>
        <x14:dataValidation type="list" allowBlank="1" showInputMessage="1" showErrorMessage="1" xr:uid="{00000000-0002-0000-0000-000007000000}">
          <x14:formula1>
            <xm:f>IF($C$251="Oportunidad",'Etapa 2 - Análisis'!$T$26,'Etapa 3 - Valoración'!$M$3:$M$5)</xm:f>
          </x14:formula1>
          <xm:sqref>N256:N440 O261:P440</xm:sqref>
        </x14:dataValidation>
        <x14:dataValidation type="list" allowBlank="1" showInputMessage="1" showErrorMessage="1" xr:uid="{00000000-0002-0000-0000-000008000000}">
          <x14:formula1>
            <xm:f>IF($C$441="Oportunidad",'Etapa 2 - Análisis'!$T$26,'Etapa 3 - Valoración'!$M$3:$M$5)</xm:f>
          </x14:formula1>
          <xm:sqref>N441:N480</xm:sqref>
        </x14:dataValidation>
        <x14:dataValidation type="list" allowBlank="1" showInputMessage="1" showErrorMessage="1" xr:uid="{00000000-0002-0000-0000-000002000000}">
          <x14:formula1>
            <xm:f>IF(C8="Oportunidad",'Etapa 2 - Análisis'!$T$21:$T$24,'Etapa 2 - Análisis'!$T$3:$T$8)</xm:f>
          </x14:formula1>
          <xm:sqref>F8:F480</xm:sqref>
        </x14:dataValidation>
        <x14:dataValidation type="list" allowBlank="1" showInputMessage="1" showErrorMessage="1" xr:uid="{00000000-0002-0000-0000-000003000000}">
          <x14:formula1>
            <xm:f>IF(C8="Riesgo de Corrupción",'Etapa 2 - Análisis'!$U$12:$U$15,IF(C8="Oportunidad",'Etapa 2 - Análisis'!$U$21:$U$24,'Etapa 2 - Análisis'!$U$3:$U$8))</xm:f>
          </x14:formula1>
          <xm:sqref>H8:H480</xm:sqref>
        </x14:dataValidation>
        <x14:dataValidation type="list" allowBlank="1" showInputMessage="1" showErrorMessage="1" xr:uid="{00000000-0002-0000-0000-000004000000}">
          <x14:formula1>
            <xm:f>IF(C8="Riesgo de Corrupción",'Etapa 2 - Análisis'!$Z$18:$Z$21,IF(C8="Oportunidad",'Etapa 2 - Análisis'!$AA$17:$AA$19,'Etapa 2 - Análisis'!$Z$17:$Z$21))</xm:f>
          </x14:formula1>
          <xm:sqref>L8:L480</xm:sqref>
        </x14:dataValidation>
        <x14:dataValidation type="list" allowBlank="1" showInputMessage="1" showErrorMessage="1" xr:uid="{00000000-0002-0000-0000-000005000000}">
          <x14:formula1>
            <xm:f>IF(C8="Oportunidad",'Etapa 2 - Análisis'!$T$26,'Etapa 2 - Análisis'!$T$3:$T$8)</xm:f>
          </x14:formula1>
          <xm:sqref>Q8:Q480</xm:sqref>
        </x14:dataValidation>
        <x14:dataValidation type="list" allowBlank="1" showInputMessage="1" showErrorMessage="1" xr:uid="{00000000-0002-0000-0000-000006000000}">
          <x14:formula1>
            <xm:f>IF(C8="Riesgo de Corrupción",'Etapa 2 - Análisis'!$U$12:$U$15,IF(C8="Oportunidad",'Etapa 2 - Análisis'!$T$26,'Etapa 2 - Análisis'!$U$3:$U$8))</xm:f>
          </x14:formula1>
          <xm:sqref>S8:S480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I67"/>
  <sheetViews>
    <sheetView zoomScale="80" zoomScaleNormal="80" workbookViewId="0">
      <selection activeCell="B11" sqref="B11:B14"/>
    </sheetView>
  </sheetViews>
  <sheetFormatPr baseColWidth="10" defaultRowHeight="15" x14ac:dyDescent="0.25"/>
  <cols>
    <col min="1" max="1" width="19.125" customWidth="1"/>
    <col min="2" max="2" width="23" customWidth="1"/>
    <col min="3" max="3" width="39.75" customWidth="1"/>
    <col min="4" max="4" width="5.625" customWidth="1"/>
    <col min="5" max="5" width="27.375" customWidth="1"/>
    <col min="6" max="6" width="37" customWidth="1"/>
    <col min="7" max="7" width="39.75" customWidth="1"/>
    <col min="9" max="9" width="22" hidden="1" customWidth="1"/>
  </cols>
  <sheetData>
    <row r="1" spans="1:9" ht="24" customHeight="1" thickBot="1" x14ac:dyDescent="0.3">
      <c r="A1" s="271" t="s">
        <v>370</v>
      </c>
      <c r="B1" s="271"/>
      <c r="C1" s="271"/>
      <c r="D1" s="271"/>
    </row>
    <row r="2" spans="1:9" ht="21" customHeight="1" x14ac:dyDescent="0.35">
      <c r="A2" s="277" t="s">
        <v>1</v>
      </c>
      <c r="B2" s="278"/>
      <c r="C2" s="278"/>
      <c r="D2" s="278"/>
      <c r="E2" s="278"/>
      <c r="F2" s="278"/>
      <c r="G2" s="279"/>
    </row>
    <row r="3" spans="1:9" ht="36.75" customHeight="1" x14ac:dyDescent="0.25">
      <c r="A3" s="280" t="s">
        <v>72</v>
      </c>
      <c r="B3" s="281"/>
      <c r="C3" s="281"/>
      <c r="D3" s="281"/>
      <c r="E3" s="281"/>
      <c r="F3" s="281"/>
      <c r="G3" s="253"/>
    </row>
    <row r="4" spans="1:9" x14ac:dyDescent="0.25">
      <c r="I4" s="36" t="s">
        <v>227</v>
      </c>
    </row>
    <row r="5" spans="1:9" x14ac:dyDescent="0.25">
      <c r="A5" s="285" t="s">
        <v>270</v>
      </c>
      <c r="B5" s="285"/>
      <c r="C5" s="285"/>
      <c r="E5" s="285" t="s">
        <v>271</v>
      </c>
      <c r="F5" s="285"/>
      <c r="G5" s="285"/>
      <c r="I5" s="1" t="s">
        <v>197</v>
      </c>
    </row>
    <row r="6" spans="1:9" ht="36" customHeight="1" x14ac:dyDescent="0.25">
      <c r="A6" s="275" t="s">
        <v>2</v>
      </c>
      <c r="B6" s="276" t="s">
        <v>3</v>
      </c>
      <c r="C6" s="1" t="s">
        <v>4</v>
      </c>
      <c r="E6" s="30" t="s">
        <v>197</v>
      </c>
      <c r="F6" s="282" t="s">
        <v>190</v>
      </c>
      <c r="G6" s="282"/>
      <c r="I6" s="1" t="s">
        <v>327</v>
      </c>
    </row>
    <row r="7" spans="1:9" ht="24" customHeight="1" x14ac:dyDescent="0.25">
      <c r="A7" s="275"/>
      <c r="B7" s="276"/>
      <c r="C7" s="1" t="s">
        <v>5</v>
      </c>
      <c r="E7" s="30" t="s">
        <v>198</v>
      </c>
      <c r="F7" s="282" t="s">
        <v>191</v>
      </c>
      <c r="G7" s="282"/>
      <c r="I7" s="1" t="s">
        <v>328</v>
      </c>
    </row>
    <row r="8" spans="1:9" ht="37.5" customHeight="1" x14ac:dyDescent="0.25">
      <c r="A8" s="275"/>
      <c r="B8" s="276"/>
      <c r="C8" s="1" t="s">
        <v>6</v>
      </c>
      <c r="E8" s="30" t="s">
        <v>199</v>
      </c>
      <c r="F8" s="282" t="s">
        <v>192</v>
      </c>
      <c r="G8" s="282"/>
      <c r="I8" s="1" t="s">
        <v>329</v>
      </c>
    </row>
    <row r="9" spans="1:9" ht="37.5" customHeight="1" x14ac:dyDescent="0.25">
      <c r="A9" s="275"/>
      <c r="B9" s="276"/>
      <c r="C9" s="1" t="s">
        <v>7</v>
      </c>
      <c r="E9" s="30" t="s">
        <v>200</v>
      </c>
      <c r="F9" s="282" t="s">
        <v>193</v>
      </c>
      <c r="G9" s="282"/>
      <c r="I9" s="1" t="s">
        <v>330</v>
      </c>
    </row>
    <row r="10" spans="1:9" ht="23.25" customHeight="1" x14ac:dyDescent="0.25">
      <c r="A10" s="275"/>
      <c r="B10" s="276"/>
      <c r="C10" s="1" t="s">
        <v>8</v>
      </c>
      <c r="E10" s="30" t="s">
        <v>201</v>
      </c>
      <c r="F10" s="282" t="s">
        <v>194</v>
      </c>
      <c r="G10" s="282"/>
      <c r="I10" s="1" t="s">
        <v>331</v>
      </c>
    </row>
    <row r="11" spans="1:9" ht="26.25" customHeight="1" x14ac:dyDescent="0.25">
      <c r="A11" s="275"/>
      <c r="B11" s="276" t="s">
        <v>9</v>
      </c>
      <c r="C11" s="1" t="s">
        <v>10</v>
      </c>
      <c r="E11" s="30" t="s">
        <v>202</v>
      </c>
      <c r="F11" s="282" t="s">
        <v>195</v>
      </c>
      <c r="G11" s="282"/>
      <c r="I11" s="1" t="s">
        <v>333</v>
      </c>
    </row>
    <row r="12" spans="1:9" ht="27.75" customHeight="1" x14ac:dyDescent="0.25">
      <c r="A12" s="275"/>
      <c r="B12" s="276"/>
      <c r="C12" s="1" t="s">
        <v>11</v>
      </c>
      <c r="E12" s="30" t="s">
        <v>203</v>
      </c>
      <c r="F12" s="282" t="s">
        <v>323</v>
      </c>
      <c r="G12" s="282"/>
      <c r="I12" s="1" t="s">
        <v>332</v>
      </c>
    </row>
    <row r="13" spans="1:9" ht="24.75" customHeight="1" x14ac:dyDescent="0.25">
      <c r="A13" s="275"/>
      <c r="B13" s="276"/>
      <c r="C13" s="1" t="s">
        <v>12</v>
      </c>
      <c r="E13" s="30" t="s">
        <v>204</v>
      </c>
      <c r="F13" s="282" t="s">
        <v>196</v>
      </c>
      <c r="G13" s="282"/>
      <c r="I13" s="1" t="s">
        <v>288</v>
      </c>
    </row>
    <row r="14" spans="1:9" x14ac:dyDescent="0.25">
      <c r="A14" s="275"/>
      <c r="B14" s="276"/>
      <c r="C14" s="1" t="s">
        <v>13</v>
      </c>
      <c r="E14" s="37"/>
      <c r="I14" s="1" t="s">
        <v>218</v>
      </c>
    </row>
    <row r="15" spans="1:9" x14ac:dyDescent="0.25">
      <c r="A15" s="275"/>
      <c r="B15" s="276" t="s">
        <v>14</v>
      </c>
      <c r="C15" s="1" t="s">
        <v>15</v>
      </c>
    </row>
    <row r="16" spans="1:9" ht="24" customHeight="1" x14ac:dyDescent="0.25">
      <c r="A16" s="275"/>
      <c r="B16" s="276"/>
      <c r="C16" s="1" t="s">
        <v>16</v>
      </c>
      <c r="E16" s="275" t="s">
        <v>305</v>
      </c>
      <c r="F16" s="275"/>
    </row>
    <row r="17" spans="1:6" x14ac:dyDescent="0.25">
      <c r="A17" s="275"/>
      <c r="B17" s="276"/>
      <c r="C17" s="1" t="s">
        <v>17</v>
      </c>
      <c r="E17" s="282" t="s">
        <v>300</v>
      </c>
      <c r="F17" s="282"/>
    </row>
    <row r="18" spans="1:6" x14ac:dyDescent="0.25">
      <c r="A18" s="275"/>
      <c r="B18" s="276" t="s">
        <v>18</v>
      </c>
      <c r="C18" s="1" t="s">
        <v>19</v>
      </c>
      <c r="E18" s="282" t="s">
        <v>301</v>
      </c>
      <c r="F18" s="282"/>
    </row>
    <row r="19" spans="1:6" x14ac:dyDescent="0.25">
      <c r="A19" s="275"/>
      <c r="B19" s="276"/>
      <c r="C19" s="1" t="s">
        <v>20</v>
      </c>
      <c r="E19" s="282" t="s">
        <v>302</v>
      </c>
      <c r="F19" s="282"/>
    </row>
    <row r="20" spans="1:6" x14ac:dyDescent="0.25">
      <c r="A20" s="275"/>
      <c r="B20" s="276"/>
      <c r="C20" s="1" t="s">
        <v>21</v>
      </c>
      <c r="E20" s="282" t="s">
        <v>303</v>
      </c>
      <c r="F20" s="282"/>
    </row>
    <row r="21" spans="1:6" x14ac:dyDescent="0.25">
      <c r="A21" s="275"/>
      <c r="B21" s="276" t="s">
        <v>22</v>
      </c>
      <c r="C21" s="1" t="s">
        <v>23</v>
      </c>
      <c r="E21" s="282" t="s">
        <v>304</v>
      </c>
      <c r="F21" s="282"/>
    </row>
    <row r="22" spans="1:6" x14ac:dyDescent="0.25">
      <c r="A22" s="275"/>
      <c r="B22" s="276"/>
      <c r="C22" s="1" t="s">
        <v>24</v>
      </c>
      <c r="E22" s="284"/>
      <c r="F22" s="284"/>
    </row>
    <row r="23" spans="1:6" x14ac:dyDescent="0.25">
      <c r="A23" s="275"/>
      <c r="B23" s="276"/>
      <c r="C23" s="1" t="s">
        <v>25</v>
      </c>
      <c r="E23" s="284"/>
      <c r="F23" s="284"/>
    </row>
    <row r="24" spans="1:6" x14ac:dyDescent="0.25">
      <c r="A24" s="275"/>
      <c r="B24" s="276"/>
      <c r="C24" s="1" t="s">
        <v>26</v>
      </c>
      <c r="E24" s="284"/>
      <c r="F24" s="284"/>
    </row>
    <row r="25" spans="1:6" ht="24" x14ac:dyDescent="0.25">
      <c r="A25" s="275"/>
      <c r="B25" s="276" t="s">
        <v>27</v>
      </c>
      <c r="C25" s="1" t="s">
        <v>28</v>
      </c>
    </row>
    <row r="26" spans="1:6" ht="24" x14ac:dyDescent="0.25">
      <c r="A26" s="275"/>
      <c r="B26" s="276"/>
      <c r="C26" s="1" t="s">
        <v>29</v>
      </c>
    </row>
    <row r="27" spans="1:6" x14ac:dyDescent="0.25">
      <c r="A27" s="275" t="s">
        <v>30</v>
      </c>
      <c r="B27" s="276" t="s">
        <v>31</v>
      </c>
      <c r="C27" s="1" t="s">
        <v>32</v>
      </c>
    </row>
    <row r="28" spans="1:6" x14ac:dyDescent="0.25">
      <c r="A28" s="275"/>
      <c r="B28" s="276"/>
      <c r="C28" s="1" t="s">
        <v>33</v>
      </c>
    </row>
    <row r="29" spans="1:6" x14ac:dyDescent="0.25">
      <c r="A29" s="275"/>
      <c r="B29" s="276"/>
      <c r="C29" s="1" t="s">
        <v>34</v>
      </c>
    </row>
    <row r="30" spans="1:6" x14ac:dyDescent="0.25">
      <c r="A30" s="275"/>
      <c r="B30" s="276"/>
      <c r="C30" s="1" t="s">
        <v>35</v>
      </c>
    </row>
    <row r="31" spans="1:6" x14ac:dyDescent="0.25">
      <c r="A31" s="275"/>
      <c r="B31" s="276" t="s">
        <v>36</v>
      </c>
      <c r="C31" s="1" t="s">
        <v>37</v>
      </c>
    </row>
    <row r="32" spans="1:6" x14ac:dyDescent="0.25">
      <c r="A32" s="275"/>
      <c r="B32" s="276"/>
      <c r="C32" s="1" t="s">
        <v>38</v>
      </c>
    </row>
    <row r="33" spans="1:3" x14ac:dyDescent="0.25">
      <c r="A33" s="275"/>
      <c r="B33" s="276"/>
      <c r="C33" s="1" t="s">
        <v>39</v>
      </c>
    </row>
    <row r="34" spans="1:3" x14ac:dyDescent="0.25">
      <c r="A34" s="275"/>
      <c r="B34" s="276" t="s">
        <v>40</v>
      </c>
      <c r="C34" s="1" t="s">
        <v>41</v>
      </c>
    </row>
    <row r="35" spans="1:3" x14ac:dyDescent="0.25">
      <c r="A35" s="275"/>
      <c r="B35" s="276"/>
      <c r="C35" s="1" t="s">
        <v>42</v>
      </c>
    </row>
    <row r="36" spans="1:3" x14ac:dyDescent="0.25">
      <c r="A36" s="275"/>
      <c r="B36" s="276"/>
      <c r="C36" s="1" t="s">
        <v>43</v>
      </c>
    </row>
    <row r="37" spans="1:3" x14ac:dyDescent="0.25">
      <c r="A37" s="275"/>
      <c r="B37" s="276"/>
      <c r="C37" s="1" t="s">
        <v>44</v>
      </c>
    </row>
    <row r="38" spans="1:3" x14ac:dyDescent="0.25">
      <c r="A38" s="275"/>
      <c r="B38" s="276"/>
      <c r="C38" s="1" t="s">
        <v>45</v>
      </c>
    </row>
    <row r="39" spans="1:3" x14ac:dyDescent="0.25">
      <c r="A39" s="275"/>
      <c r="B39" s="276"/>
      <c r="C39" s="1" t="s">
        <v>46</v>
      </c>
    </row>
    <row r="40" spans="1:3" x14ac:dyDescent="0.25">
      <c r="A40" s="275"/>
      <c r="B40" s="276"/>
      <c r="C40" s="1" t="s">
        <v>47</v>
      </c>
    </row>
    <row r="41" spans="1:3" x14ac:dyDescent="0.25">
      <c r="A41" s="275"/>
      <c r="B41" s="276" t="s">
        <v>48</v>
      </c>
      <c r="C41" s="1" t="s">
        <v>49</v>
      </c>
    </row>
    <row r="42" spans="1:3" x14ac:dyDescent="0.25">
      <c r="A42" s="275"/>
      <c r="B42" s="276"/>
      <c r="C42" s="1" t="s">
        <v>50</v>
      </c>
    </row>
    <row r="43" spans="1:3" x14ac:dyDescent="0.25">
      <c r="A43" s="275"/>
      <c r="B43" s="276"/>
      <c r="C43" s="1" t="s">
        <v>26</v>
      </c>
    </row>
    <row r="44" spans="1:3" x14ac:dyDescent="0.25">
      <c r="A44" s="275"/>
      <c r="B44" s="276"/>
      <c r="C44" s="1" t="s">
        <v>51</v>
      </c>
    </row>
    <row r="45" spans="1:3" ht="17.25" customHeight="1" x14ac:dyDescent="0.25">
      <c r="A45" s="275"/>
      <c r="B45" s="276"/>
      <c r="C45" s="1" t="s">
        <v>52</v>
      </c>
    </row>
    <row r="46" spans="1:3" x14ac:dyDescent="0.25">
      <c r="A46" s="275"/>
      <c r="B46" s="276" t="s">
        <v>53</v>
      </c>
      <c r="C46" s="1" t="s">
        <v>54</v>
      </c>
    </row>
    <row r="47" spans="1:3" x14ac:dyDescent="0.25">
      <c r="A47" s="275"/>
      <c r="B47" s="276"/>
      <c r="C47" s="1" t="s">
        <v>55</v>
      </c>
    </row>
    <row r="48" spans="1:3" x14ac:dyDescent="0.25">
      <c r="A48" s="275"/>
      <c r="B48" s="276"/>
      <c r="C48" s="1" t="s">
        <v>56</v>
      </c>
    </row>
    <row r="49" spans="1:3" x14ac:dyDescent="0.25">
      <c r="A49" s="275"/>
      <c r="B49" s="276"/>
      <c r="C49" s="1" t="s">
        <v>57</v>
      </c>
    </row>
    <row r="50" spans="1:3" x14ac:dyDescent="0.25">
      <c r="A50" s="275"/>
      <c r="B50" s="276" t="s">
        <v>58</v>
      </c>
      <c r="C50" s="1" t="s">
        <v>59</v>
      </c>
    </row>
    <row r="51" spans="1:3" ht="24" x14ac:dyDescent="0.25">
      <c r="A51" s="275"/>
      <c r="B51" s="276"/>
      <c r="C51" s="1" t="s">
        <v>60</v>
      </c>
    </row>
    <row r="52" spans="1:3" x14ac:dyDescent="0.25">
      <c r="A52" s="275" t="s">
        <v>61</v>
      </c>
      <c r="B52" s="2" t="s">
        <v>62</v>
      </c>
      <c r="C52" s="1" t="s">
        <v>63</v>
      </c>
    </row>
    <row r="53" spans="1:3" ht="24" x14ac:dyDescent="0.25">
      <c r="A53" s="275"/>
      <c r="B53" s="2" t="s">
        <v>64</v>
      </c>
      <c r="C53" s="1" t="s">
        <v>65</v>
      </c>
    </row>
    <row r="54" spans="1:3" ht="24" x14ac:dyDescent="0.25">
      <c r="A54" s="275"/>
      <c r="B54" s="2" t="s">
        <v>66</v>
      </c>
      <c r="C54" s="1" t="s">
        <v>67</v>
      </c>
    </row>
    <row r="55" spans="1:3" ht="24" x14ac:dyDescent="0.25">
      <c r="A55" s="275"/>
      <c r="B55" s="2" t="s">
        <v>324</v>
      </c>
      <c r="C55" s="1" t="s">
        <v>68</v>
      </c>
    </row>
    <row r="56" spans="1:3" ht="24" x14ac:dyDescent="0.25">
      <c r="A56" s="275"/>
      <c r="B56" s="2" t="s">
        <v>325</v>
      </c>
      <c r="C56" s="1" t="s">
        <v>69</v>
      </c>
    </row>
    <row r="57" spans="1:3" ht="39.75" customHeight="1" x14ac:dyDescent="0.25">
      <c r="A57" s="275"/>
      <c r="B57" s="2" t="s">
        <v>70</v>
      </c>
      <c r="C57" s="1" t="s">
        <v>71</v>
      </c>
    </row>
    <row r="58" spans="1:3" x14ac:dyDescent="0.25">
      <c r="A58" s="3"/>
    </row>
    <row r="60" spans="1:3" x14ac:dyDescent="0.25">
      <c r="A60" s="283" t="s">
        <v>73</v>
      </c>
      <c r="B60" s="283"/>
      <c r="C60" s="283"/>
    </row>
    <row r="61" spans="1:3" x14ac:dyDescent="0.25">
      <c r="A61" s="272" t="s">
        <v>74</v>
      </c>
      <c r="B61" s="273"/>
      <c r="C61" s="274"/>
    </row>
    <row r="62" spans="1:3" x14ac:dyDescent="0.25">
      <c r="A62" s="272" t="s">
        <v>75</v>
      </c>
      <c r="B62" s="273"/>
      <c r="C62" s="274"/>
    </row>
    <row r="63" spans="1:3" x14ac:dyDescent="0.25">
      <c r="A63" s="272" t="s">
        <v>76</v>
      </c>
      <c r="B63" s="273"/>
      <c r="C63" s="274"/>
    </row>
    <row r="64" spans="1:3" x14ac:dyDescent="0.25">
      <c r="A64" s="272" t="s">
        <v>77</v>
      </c>
      <c r="B64" s="273"/>
      <c r="C64" s="274"/>
    </row>
    <row r="67" spans="1:3" ht="15" customHeight="1" x14ac:dyDescent="0.25">
      <c r="A67" s="23" t="s">
        <v>308</v>
      </c>
      <c r="B67" s="22"/>
      <c r="C67" s="22"/>
    </row>
  </sheetData>
  <mergeCells count="42">
    <mergeCell ref="A5:C5"/>
    <mergeCell ref="E16:F16"/>
    <mergeCell ref="E17:F17"/>
    <mergeCell ref="E18:F18"/>
    <mergeCell ref="E19:F19"/>
    <mergeCell ref="E5:G5"/>
    <mergeCell ref="F6:G6"/>
    <mergeCell ref="F7:G7"/>
    <mergeCell ref="F8:G8"/>
    <mergeCell ref="F9:G9"/>
    <mergeCell ref="F13:G13"/>
    <mergeCell ref="E21:F21"/>
    <mergeCell ref="E22:F22"/>
    <mergeCell ref="E23:F23"/>
    <mergeCell ref="E24:F24"/>
    <mergeCell ref="E20:F20"/>
    <mergeCell ref="A64:C64"/>
    <mergeCell ref="A52:A57"/>
    <mergeCell ref="A60:C60"/>
    <mergeCell ref="A6:A26"/>
    <mergeCell ref="B6:B10"/>
    <mergeCell ref="B11:B14"/>
    <mergeCell ref="B15:B17"/>
    <mergeCell ref="B18:B20"/>
    <mergeCell ref="B21:B24"/>
    <mergeCell ref="B25:B26"/>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s>
  <hyperlinks>
    <hyperlink ref="A1:D1" location="'Mapa de Riesgos y Oportunidades'!A1" display="VOLVER AL MAPA DE RIESGOS Y OPORTUNIDADES" xr:uid="{00000000-0004-0000-0100-000000000000}"/>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W742739"/>
  <sheetViews>
    <sheetView topLeftCell="F1" zoomScale="70" zoomScaleNormal="70" workbookViewId="0">
      <selection activeCell="S10" sqref="S10"/>
    </sheetView>
  </sheetViews>
  <sheetFormatPr baseColWidth="10" defaultRowHeight="15" x14ac:dyDescent="0.25"/>
  <cols>
    <col min="1" max="1" width="7.375" customWidth="1"/>
    <col min="2" max="2" width="15.875" customWidth="1"/>
    <col min="3" max="3" width="32.125" customWidth="1"/>
    <col min="4" max="4" width="36.75" customWidth="1"/>
    <col min="5" max="5" width="6.75" customWidth="1"/>
    <col min="6" max="6" width="5" customWidth="1"/>
    <col min="7" max="7" width="13.375" customWidth="1"/>
    <col min="8" max="8" width="16.625" customWidth="1"/>
    <col min="9" max="9" width="15.625" customWidth="1"/>
    <col min="10" max="10" width="18.875" customWidth="1"/>
    <col min="11" max="11" width="19.125" customWidth="1"/>
    <col min="12" max="12" width="19.625" customWidth="1"/>
    <col min="13" max="13" width="9.375" customWidth="1"/>
    <col min="14" max="14" width="4.375" customWidth="1"/>
    <col min="15" max="15" width="14.125" customWidth="1"/>
    <col min="16" max="16" width="21.75" customWidth="1"/>
    <col min="17" max="17" width="18.875" customWidth="1"/>
    <col min="18" max="18" width="19.625" customWidth="1"/>
    <col min="19" max="19" width="9.75" customWidth="1"/>
    <col min="20" max="20" width="16.375" hidden="1" customWidth="1"/>
    <col min="21" max="21" width="13.875" hidden="1" customWidth="1"/>
    <col min="22" max="22" width="9.625" hidden="1" customWidth="1"/>
    <col min="23" max="23" width="25" hidden="1" customWidth="1"/>
    <col min="24" max="24" width="17" hidden="1" customWidth="1"/>
    <col min="25" max="25" width="21.25" hidden="1" customWidth="1"/>
    <col min="26" max="26" width="32.125" hidden="1" customWidth="1"/>
    <col min="27" max="27" width="33.375" hidden="1" customWidth="1"/>
    <col min="28" max="28" width="26.75" hidden="1" customWidth="1"/>
    <col min="29" max="29" width="25.875" hidden="1" customWidth="1"/>
    <col min="30" max="30" width="21.625" hidden="1" customWidth="1"/>
    <col min="31" max="31" width="25.875" hidden="1" customWidth="1"/>
    <col min="32" max="32" width="33.375" hidden="1" customWidth="1"/>
    <col min="33" max="33" width="26.25" hidden="1" customWidth="1"/>
    <col min="34" max="34" width="25.875" hidden="1" customWidth="1"/>
    <col min="35" max="35" width="20.25" hidden="1" customWidth="1"/>
    <col min="36" max="37" width="25.875" hidden="1" customWidth="1"/>
    <col min="38" max="39" width="24.25" hidden="1" customWidth="1"/>
    <col min="40" max="40" width="25.875" hidden="1" customWidth="1"/>
    <col min="41" max="42" width="20.125" hidden="1" customWidth="1"/>
    <col min="43" max="44" width="24.25" hidden="1" customWidth="1"/>
    <col min="45" max="46" width="20.125" hidden="1" customWidth="1"/>
    <col min="47" max="48" width="24.25" hidden="1" customWidth="1"/>
    <col min="49" max="49" width="12.875" hidden="1" customWidth="1"/>
    <col min="50" max="50" width="12.25" customWidth="1"/>
  </cols>
  <sheetData>
    <row r="1" spans="1:49" ht="28.5" customHeight="1" thickBot="1" x14ac:dyDescent="0.3">
      <c r="A1" s="331" t="s">
        <v>370</v>
      </c>
      <c r="B1" s="331"/>
      <c r="C1" s="331"/>
      <c r="D1" s="331"/>
      <c r="E1" s="331"/>
      <c r="T1" s="342" t="s">
        <v>219</v>
      </c>
      <c r="U1" s="342"/>
      <c r="W1" s="202" t="s">
        <v>219</v>
      </c>
      <c r="X1" s="27" t="s">
        <v>215</v>
      </c>
      <c r="Y1" s="25" t="s">
        <v>208</v>
      </c>
      <c r="Z1" s="25" t="s">
        <v>208</v>
      </c>
      <c r="AA1" s="25" t="s">
        <v>208</v>
      </c>
      <c r="AB1" s="25" t="s">
        <v>208</v>
      </c>
      <c r="AC1" s="25" t="s">
        <v>208</v>
      </c>
      <c r="AD1" s="25" t="s">
        <v>207</v>
      </c>
      <c r="AE1" s="25" t="s">
        <v>207</v>
      </c>
      <c r="AF1" s="25" t="s">
        <v>207</v>
      </c>
      <c r="AG1" s="25" t="s">
        <v>207</v>
      </c>
      <c r="AH1" s="25" t="s">
        <v>207</v>
      </c>
      <c r="AI1" s="25" t="s">
        <v>206</v>
      </c>
      <c r="AJ1" s="25" t="s">
        <v>206</v>
      </c>
      <c r="AK1" s="25" t="s">
        <v>206</v>
      </c>
      <c r="AL1" s="25" t="s">
        <v>206</v>
      </c>
      <c r="AM1" s="25" t="s">
        <v>206</v>
      </c>
      <c r="AN1" s="25" t="s">
        <v>205</v>
      </c>
      <c r="AO1" s="25" t="s">
        <v>205</v>
      </c>
      <c r="AP1" s="25" t="s">
        <v>205</v>
      </c>
      <c r="AQ1" s="25" t="s">
        <v>205</v>
      </c>
      <c r="AR1" s="25" t="s">
        <v>205</v>
      </c>
      <c r="AS1" s="25" t="s">
        <v>209</v>
      </c>
      <c r="AT1" s="25" t="s">
        <v>209</v>
      </c>
      <c r="AU1" s="25" t="s">
        <v>209</v>
      </c>
      <c r="AV1" s="25" t="s">
        <v>209</v>
      </c>
      <c r="AW1" s="25" t="s">
        <v>209</v>
      </c>
    </row>
    <row r="2" spans="1:49" ht="21" customHeight="1" thickBot="1" x14ac:dyDescent="0.3">
      <c r="B2" s="336" t="s">
        <v>78</v>
      </c>
      <c r="C2" s="337"/>
      <c r="D2" s="337"/>
      <c r="E2" s="337"/>
      <c r="F2" s="337"/>
      <c r="G2" s="337"/>
      <c r="H2" s="337"/>
      <c r="I2" s="337"/>
      <c r="J2" s="337"/>
      <c r="K2" s="337"/>
      <c r="L2" s="337"/>
      <c r="M2" s="337"/>
      <c r="N2" s="337"/>
      <c r="O2" s="337"/>
      <c r="P2" s="337"/>
      <c r="Q2" s="337"/>
      <c r="R2" s="338"/>
      <c r="S2" s="58"/>
      <c r="T2" s="27" t="s">
        <v>215</v>
      </c>
      <c r="U2" s="27" t="s">
        <v>138</v>
      </c>
      <c r="W2" s="202"/>
      <c r="X2" s="27" t="s">
        <v>138</v>
      </c>
      <c r="Y2" s="25" t="s">
        <v>210</v>
      </c>
      <c r="Z2" s="25" t="s">
        <v>211</v>
      </c>
      <c r="AA2" s="25" t="s">
        <v>212</v>
      </c>
      <c r="AB2" s="25" t="s">
        <v>213</v>
      </c>
      <c r="AC2" s="25" t="s">
        <v>214</v>
      </c>
      <c r="AD2" s="25" t="s">
        <v>210</v>
      </c>
      <c r="AE2" s="25" t="s">
        <v>211</v>
      </c>
      <c r="AF2" s="25" t="s">
        <v>212</v>
      </c>
      <c r="AG2" s="25" t="s">
        <v>213</v>
      </c>
      <c r="AH2" s="25" t="s">
        <v>214</v>
      </c>
      <c r="AI2" s="25" t="s">
        <v>210</v>
      </c>
      <c r="AJ2" s="25" t="s">
        <v>211</v>
      </c>
      <c r="AK2" s="25" t="s">
        <v>212</v>
      </c>
      <c r="AL2" s="25" t="s">
        <v>213</v>
      </c>
      <c r="AM2" s="25" t="s">
        <v>214</v>
      </c>
      <c r="AN2" s="25" t="s">
        <v>210</v>
      </c>
      <c r="AO2" s="25" t="s">
        <v>211</v>
      </c>
      <c r="AP2" s="25" t="s">
        <v>212</v>
      </c>
      <c r="AQ2" s="25" t="s">
        <v>213</v>
      </c>
      <c r="AR2" s="25" t="s">
        <v>214</v>
      </c>
      <c r="AS2" s="25" t="s">
        <v>210</v>
      </c>
      <c r="AT2" s="25" t="s">
        <v>211</v>
      </c>
      <c r="AU2" s="25" t="s">
        <v>212</v>
      </c>
      <c r="AV2" s="25" t="s">
        <v>213</v>
      </c>
      <c r="AW2" s="25" t="s">
        <v>214</v>
      </c>
    </row>
    <row r="3" spans="1:49" ht="18" customHeight="1" x14ac:dyDescent="0.25">
      <c r="B3" s="339" t="s">
        <v>79</v>
      </c>
      <c r="C3" s="339"/>
      <c r="D3" s="339"/>
      <c r="E3" s="339"/>
      <c r="F3" s="339"/>
      <c r="G3" s="339"/>
      <c r="H3" s="339"/>
      <c r="I3" s="339"/>
      <c r="J3" s="339"/>
      <c r="K3" s="339"/>
      <c r="L3" s="339"/>
      <c r="M3" s="339"/>
      <c r="N3" s="339"/>
      <c r="O3" s="339"/>
      <c r="P3" s="339"/>
      <c r="Q3" s="339"/>
      <c r="R3" s="339"/>
      <c r="S3" s="61"/>
      <c r="T3" s="25" t="s">
        <v>208</v>
      </c>
      <c r="U3" s="25" t="s">
        <v>210</v>
      </c>
      <c r="W3" s="202"/>
      <c r="X3" s="27" t="s">
        <v>216</v>
      </c>
      <c r="Y3" s="19">
        <v>1</v>
      </c>
      <c r="Z3" s="19">
        <v>2</v>
      </c>
      <c r="AA3" s="19">
        <v>3</v>
      </c>
      <c r="AB3" s="19">
        <v>4</v>
      </c>
      <c r="AC3" s="19">
        <v>5</v>
      </c>
      <c r="AD3" s="19">
        <v>6</v>
      </c>
      <c r="AE3" s="19">
        <v>7</v>
      </c>
      <c r="AF3" s="19">
        <v>8</v>
      </c>
      <c r="AG3" s="19">
        <v>9</v>
      </c>
      <c r="AH3" s="19">
        <v>10</v>
      </c>
      <c r="AI3" s="19">
        <v>11</v>
      </c>
      <c r="AJ3" s="19">
        <v>12</v>
      </c>
      <c r="AK3" s="19">
        <v>13</v>
      </c>
      <c r="AL3" s="19">
        <v>14</v>
      </c>
      <c r="AM3" s="19">
        <v>15</v>
      </c>
      <c r="AN3" s="19">
        <v>16</v>
      </c>
      <c r="AO3" s="19">
        <v>17</v>
      </c>
      <c r="AP3" s="19">
        <v>18</v>
      </c>
      <c r="AQ3" s="19">
        <v>19</v>
      </c>
      <c r="AR3" s="19">
        <v>20</v>
      </c>
      <c r="AS3" s="19">
        <v>21</v>
      </c>
      <c r="AT3" s="19">
        <v>22</v>
      </c>
      <c r="AU3" s="19">
        <v>23</v>
      </c>
      <c r="AV3" s="19">
        <v>24</v>
      </c>
      <c r="AW3" s="19">
        <v>25</v>
      </c>
    </row>
    <row r="4" spans="1:49" ht="15.75" customHeight="1" thickBot="1" x14ac:dyDescent="0.3">
      <c r="B4" s="38"/>
      <c r="C4" s="38"/>
      <c r="D4" s="38"/>
      <c r="E4" s="38"/>
      <c r="F4" s="38"/>
      <c r="T4" s="25" t="s">
        <v>207</v>
      </c>
      <c r="U4" s="25" t="s">
        <v>211</v>
      </c>
      <c r="W4" s="202"/>
      <c r="X4" s="27" t="s">
        <v>217</v>
      </c>
      <c r="Y4" s="29" t="s">
        <v>341</v>
      </c>
      <c r="Z4" s="29" t="s">
        <v>341</v>
      </c>
      <c r="AA4" s="34" t="s">
        <v>342</v>
      </c>
      <c r="AB4" s="28" t="s">
        <v>343</v>
      </c>
      <c r="AC4" s="28" t="s">
        <v>343</v>
      </c>
      <c r="AD4" s="29" t="s">
        <v>341</v>
      </c>
      <c r="AE4" s="29" t="s">
        <v>341</v>
      </c>
      <c r="AF4" s="34" t="s">
        <v>342</v>
      </c>
      <c r="AG4" s="28" t="s">
        <v>343</v>
      </c>
      <c r="AH4" s="33" t="s">
        <v>344</v>
      </c>
      <c r="AI4" s="29" t="s">
        <v>341</v>
      </c>
      <c r="AJ4" s="34" t="s">
        <v>342</v>
      </c>
      <c r="AK4" s="28" t="s">
        <v>343</v>
      </c>
      <c r="AL4" s="33" t="s">
        <v>344</v>
      </c>
      <c r="AM4" s="33" t="s">
        <v>344</v>
      </c>
      <c r="AN4" s="34" t="s">
        <v>342</v>
      </c>
      <c r="AO4" s="28" t="s">
        <v>343</v>
      </c>
      <c r="AP4" s="28" t="s">
        <v>343</v>
      </c>
      <c r="AQ4" s="33" t="s">
        <v>344</v>
      </c>
      <c r="AR4" s="33" t="s">
        <v>344</v>
      </c>
      <c r="AS4" s="28" t="s">
        <v>343</v>
      </c>
      <c r="AT4" s="28" t="s">
        <v>343</v>
      </c>
      <c r="AU4" s="33" t="s">
        <v>344</v>
      </c>
      <c r="AV4" s="33" t="s">
        <v>344</v>
      </c>
      <c r="AW4" s="33" t="s">
        <v>344</v>
      </c>
    </row>
    <row r="5" spans="1:49" ht="32.25" customHeight="1" thickBot="1" x14ac:dyDescent="0.3">
      <c r="B5" s="286" t="s">
        <v>272</v>
      </c>
      <c r="C5" s="287"/>
      <c r="D5" s="288"/>
      <c r="G5" s="11"/>
      <c r="H5" s="314" t="s">
        <v>336</v>
      </c>
      <c r="I5" s="315"/>
      <c r="J5" s="315"/>
      <c r="K5" s="315"/>
      <c r="L5" s="316"/>
      <c r="O5" s="11"/>
      <c r="P5" s="314" t="s">
        <v>337</v>
      </c>
      <c r="Q5" s="315"/>
      <c r="R5" s="316"/>
      <c r="T5" s="25" t="s">
        <v>206</v>
      </c>
      <c r="U5" s="25" t="s">
        <v>212</v>
      </c>
      <c r="W5" s="202" t="s">
        <v>345</v>
      </c>
      <c r="X5" s="27" t="s">
        <v>215</v>
      </c>
      <c r="Y5" s="25" t="s">
        <v>359</v>
      </c>
      <c r="Z5" s="25" t="s">
        <v>359</v>
      </c>
      <c r="AA5" s="25" t="s">
        <v>359</v>
      </c>
      <c r="AB5" s="25" t="s">
        <v>360</v>
      </c>
      <c r="AC5" s="25" t="s">
        <v>360</v>
      </c>
      <c r="AD5" s="25" t="s">
        <v>360</v>
      </c>
      <c r="AE5" s="25" t="s">
        <v>361</v>
      </c>
      <c r="AF5" s="25" t="s">
        <v>361</v>
      </c>
      <c r="AG5" s="25" t="s">
        <v>361</v>
      </c>
      <c r="AH5" s="24"/>
      <c r="AI5" s="24"/>
      <c r="AJ5" s="24"/>
      <c r="AK5" s="24"/>
      <c r="AL5" s="24"/>
      <c r="AM5" s="24"/>
      <c r="AN5" s="24"/>
      <c r="AO5" s="24"/>
      <c r="AP5" s="24"/>
      <c r="AQ5" s="24"/>
      <c r="AR5" s="24"/>
      <c r="AS5" s="24"/>
      <c r="AT5" s="24"/>
      <c r="AU5" s="24"/>
      <c r="AV5" s="24"/>
      <c r="AW5" s="24"/>
    </row>
    <row r="6" spans="1:49" ht="29.25" customHeight="1" x14ac:dyDescent="0.25">
      <c r="B6" s="4" t="s">
        <v>82</v>
      </c>
      <c r="C6" s="4" t="s">
        <v>83</v>
      </c>
      <c r="D6" s="4" t="s">
        <v>84</v>
      </c>
      <c r="F6" s="317" t="s">
        <v>143</v>
      </c>
      <c r="G6" s="90" t="s">
        <v>148</v>
      </c>
      <c r="H6" s="13" t="s">
        <v>292</v>
      </c>
      <c r="I6" s="13" t="s">
        <v>292</v>
      </c>
      <c r="J6" s="14" t="s">
        <v>295</v>
      </c>
      <c r="K6" s="14" t="s">
        <v>295</v>
      </c>
      <c r="L6" s="14" t="s">
        <v>295</v>
      </c>
      <c r="N6" s="317" t="s">
        <v>143</v>
      </c>
      <c r="O6" s="90" t="s">
        <v>148</v>
      </c>
      <c r="P6" s="88" t="s">
        <v>293</v>
      </c>
      <c r="Q6" s="13" t="s">
        <v>292</v>
      </c>
      <c r="R6" s="14" t="s">
        <v>295</v>
      </c>
      <c r="T6" s="25" t="s">
        <v>205</v>
      </c>
      <c r="U6" s="25" t="s">
        <v>213</v>
      </c>
      <c r="W6" s="202"/>
      <c r="X6" s="27" t="s">
        <v>138</v>
      </c>
      <c r="Y6" s="25" t="s">
        <v>362</v>
      </c>
      <c r="Z6" s="25" t="s">
        <v>363</v>
      </c>
      <c r="AA6" s="25" t="s">
        <v>364</v>
      </c>
      <c r="AB6" s="25" t="s">
        <v>362</v>
      </c>
      <c r="AC6" s="25" t="s">
        <v>363</v>
      </c>
      <c r="AD6" s="25" t="s">
        <v>364</v>
      </c>
      <c r="AE6" s="25" t="s">
        <v>362</v>
      </c>
      <c r="AF6" s="25" t="s">
        <v>363</v>
      </c>
      <c r="AG6" s="25" t="s">
        <v>364</v>
      </c>
      <c r="AH6" s="24"/>
      <c r="AI6" s="24"/>
      <c r="AJ6" s="24"/>
      <c r="AK6" s="24"/>
      <c r="AL6" s="24"/>
      <c r="AM6" s="24"/>
      <c r="AN6" s="24"/>
      <c r="AO6" s="24"/>
      <c r="AP6" s="24"/>
      <c r="AQ6" s="24"/>
      <c r="AR6" s="24"/>
      <c r="AS6" s="24"/>
      <c r="AT6" s="24"/>
      <c r="AU6" s="24"/>
      <c r="AV6" s="24"/>
      <c r="AW6" s="24"/>
    </row>
    <row r="7" spans="1:49" ht="35.25" customHeight="1" x14ac:dyDescent="0.25">
      <c r="B7" s="5" t="s">
        <v>208</v>
      </c>
      <c r="C7" s="1" t="s">
        <v>85</v>
      </c>
      <c r="D7" s="1" t="s">
        <v>86</v>
      </c>
      <c r="F7" s="318"/>
      <c r="G7" s="90" t="s">
        <v>147</v>
      </c>
      <c r="H7" s="59" t="s">
        <v>293</v>
      </c>
      <c r="I7" s="13" t="s">
        <v>292</v>
      </c>
      <c r="J7" s="13" t="s">
        <v>292</v>
      </c>
      <c r="K7" s="14" t="s">
        <v>295</v>
      </c>
      <c r="L7" s="14" t="s">
        <v>295</v>
      </c>
      <c r="M7" s="41"/>
      <c r="N7" s="318"/>
      <c r="O7" s="90" t="s">
        <v>147</v>
      </c>
      <c r="P7" s="59" t="s">
        <v>293</v>
      </c>
      <c r="Q7" s="13" t="s">
        <v>292</v>
      </c>
      <c r="R7" s="14" t="s">
        <v>295</v>
      </c>
      <c r="S7" s="62"/>
      <c r="T7" s="25" t="s">
        <v>209</v>
      </c>
      <c r="U7" s="25" t="s">
        <v>214</v>
      </c>
      <c r="W7" s="202"/>
      <c r="X7" s="27" t="s">
        <v>216</v>
      </c>
      <c r="Y7" s="19">
        <v>41</v>
      </c>
      <c r="Z7" s="19">
        <v>42</v>
      </c>
      <c r="AA7" s="19">
        <v>43</v>
      </c>
      <c r="AB7" s="19">
        <v>44</v>
      </c>
      <c r="AC7" s="19">
        <v>45</v>
      </c>
      <c r="AD7" s="19">
        <v>46</v>
      </c>
      <c r="AE7" s="19">
        <v>47</v>
      </c>
      <c r="AF7" s="19">
        <v>48</v>
      </c>
      <c r="AG7" s="19">
        <v>49</v>
      </c>
      <c r="AH7" s="26"/>
      <c r="AI7" s="26"/>
      <c r="AJ7" s="26"/>
      <c r="AK7" s="26"/>
      <c r="AL7" s="26"/>
      <c r="AM7" s="26"/>
      <c r="AN7" s="26"/>
      <c r="AO7" s="26"/>
      <c r="AP7" s="26"/>
      <c r="AQ7" s="26"/>
      <c r="AR7" s="26"/>
      <c r="AS7" s="26"/>
      <c r="AT7" s="26"/>
      <c r="AU7" s="26"/>
      <c r="AV7" s="26"/>
      <c r="AW7" s="26"/>
    </row>
    <row r="8" spans="1:49" ht="42" customHeight="1" x14ac:dyDescent="0.25">
      <c r="B8" s="5" t="s">
        <v>207</v>
      </c>
      <c r="C8" s="1" t="s">
        <v>87</v>
      </c>
      <c r="D8" s="1" t="s">
        <v>88</v>
      </c>
      <c r="F8" s="318"/>
      <c r="G8" s="90" t="s">
        <v>146</v>
      </c>
      <c r="H8" s="67" t="s">
        <v>294</v>
      </c>
      <c r="I8" s="59" t="s">
        <v>293</v>
      </c>
      <c r="J8" s="13" t="s">
        <v>292</v>
      </c>
      <c r="K8" s="14" t="s">
        <v>295</v>
      </c>
      <c r="L8" s="14" t="s">
        <v>295</v>
      </c>
      <c r="N8" s="318"/>
      <c r="O8" s="90" t="s">
        <v>146</v>
      </c>
      <c r="P8" s="59" t="s">
        <v>293</v>
      </c>
      <c r="Q8" s="13" t="s">
        <v>292</v>
      </c>
      <c r="R8" s="14" t="s">
        <v>295</v>
      </c>
      <c r="S8" s="63"/>
      <c r="T8" s="25" t="s">
        <v>218</v>
      </c>
      <c r="U8" s="25" t="s">
        <v>218</v>
      </c>
      <c r="W8" s="202"/>
      <c r="X8" s="95" t="s">
        <v>365</v>
      </c>
      <c r="Y8" s="33" t="s">
        <v>346</v>
      </c>
      <c r="Z8" s="96" t="s">
        <v>347</v>
      </c>
      <c r="AA8" s="28" t="s">
        <v>357</v>
      </c>
      <c r="AB8" s="33" t="s">
        <v>346</v>
      </c>
      <c r="AC8" s="96" t="s">
        <v>347</v>
      </c>
      <c r="AD8" s="28" t="s">
        <v>357</v>
      </c>
      <c r="AE8" s="96" t="s">
        <v>347</v>
      </c>
      <c r="AF8" s="28" t="s">
        <v>357</v>
      </c>
      <c r="AG8" s="29" t="s">
        <v>358</v>
      </c>
      <c r="AH8" s="69"/>
      <c r="AI8" s="69"/>
      <c r="AJ8" s="69"/>
      <c r="AK8" s="69"/>
      <c r="AL8" s="69"/>
      <c r="AM8" s="69"/>
      <c r="AN8" s="69"/>
      <c r="AO8" s="69"/>
      <c r="AP8" s="69"/>
      <c r="AQ8" s="69"/>
      <c r="AR8" s="69"/>
      <c r="AS8" s="69"/>
      <c r="AT8" s="69"/>
      <c r="AU8" s="69"/>
      <c r="AV8" s="69"/>
      <c r="AW8" s="69"/>
    </row>
    <row r="9" spans="1:49" ht="24" x14ac:dyDescent="0.25">
      <c r="B9" s="5" t="s">
        <v>206</v>
      </c>
      <c r="C9" s="1" t="s">
        <v>89</v>
      </c>
      <c r="D9" s="1" t="s">
        <v>90</v>
      </c>
      <c r="F9" s="318"/>
      <c r="G9" s="90" t="s">
        <v>145</v>
      </c>
      <c r="H9" s="67" t="s">
        <v>294</v>
      </c>
      <c r="I9" s="67" t="s">
        <v>294</v>
      </c>
      <c r="J9" s="59" t="s">
        <v>293</v>
      </c>
      <c r="K9" s="13" t="s">
        <v>292</v>
      </c>
      <c r="L9" s="14" t="s">
        <v>295</v>
      </c>
      <c r="N9" s="318"/>
      <c r="O9" s="90" t="s">
        <v>145</v>
      </c>
      <c r="P9" s="67" t="s">
        <v>294</v>
      </c>
      <c r="Q9" s="59" t="s">
        <v>293</v>
      </c>
      <c r="R9" s="13" t="s">
        <v>292</v>
      </c>
      <c r="S9" s="63"/>
      <c r="U9" s="24"/>
    </row>
    <row r="10" spans="1:49" ht="24.75" thickBot="1" x14ac:dyDescent="0.3">
      <c r="B10" s="5" t="s">
        <v>205</v>
      </c>
      <c r="C10" s="1" t="s">
        <v>91</v>
      </c>
      <c r="D10" s="1" t="s">
        <v>92</v>
      </c>
      <c r="F10" s="319"/>
      <c r="G10" s="90" t="s">
        <v>144</v>
      </c>
      <c r="H10" s="67" t="s">
        <v>294</v>
      </c>
      <c r="I10" s="67" t="s">
        <v>294</v>
      </c>
      <c r="J10" s="59" t="s">
        <v>293</v>
      </c>
      <c r="K10" s="13" t="s">
        <v>292</v>
      </c>
      <c r="L10" s="13" t="s">
        <v>292</v>
      </c>
      <c r="N10" s="319"/>
      <c r="O10" s="90" t="s">
        <v>144</v>
      </c>
      <c r="P10" s="67" t="s">
        <v>294</v>
      </c>
      <c r="Q10" s="67" t="s">
        <v>294</v>
      </c>
      <c r="R10" s="59" t="s">
        <v>293</v>
      </c>
      <c r="S10" s="63"/>
      <c r="T10" s="343" t="s">
        <v>220</v>
      </c>
      <c r="U10" s="343"/>
      <c r="W10" s="202" t="s">
        <v>220</v>
      </c>
      <c r="X10" s="27" t="s">
        <v>215</v>
      </c>
      <c r="Y10" s="25" t="s">
        <v>208</v>
      </c>
      <c r="Z10" s="25" t="s">
        <v>208</v>
      </c>
      <c r="AA10" s="25" t="s">
        <v>208</v>
      </c>
      <c r="AB10" s="25" t="s">
        <v>207</v>
      </c>
      <c r="AC10" s="25" t="s">
        <v>207</v>
      </c>
      <c r="AD10" s="25" t="s">
        <v>207</v>
      </c>
      <c r="AE10" s="25" t="s">
        <v>206</v>
      </c>
      <c r="AF10" s="25" t="s">
        <v>206</v>
      </c>
      <c r="AG10" s="25" t="s">
        <v>206</v>
      </c>
      <c r="AH10" s="25" t="s">
        <v>205</v>
      </c>
      <c r="AI10" s="25" t="s">
        <v>205</v>
      </c>
      <c r="AJ10" s="25" t="s">
        <v>205</v>
      </c>
      <c r="AK10" s="25" t="s">
        <v>209</v>
      </c>
      <c r="AL10" s="25" t="s">
        <v>209</v>
      </c>
      <c r="AM10" s="25" t="s">
        <v>209</v>
      </c>
    </row>
    <row r="11" spans="1:49" ht="31.5" customHeight="1" thickBot="1" x14ac:dyDescent="0.3">
      <c r="B11" s="5" t="s">
        <v>209</v>
      </c>
      <c r="C11" s="1" t="s">
        <v>93</v>
      </c>
      <c r="D11" s="1" t="s">
        <v>94</v>
      </c>
      <c r="F11" s="9"/>
      <c r="G11" s="10"/>
      <c r="H11" s="12" t="s">
        <v>139</v>
      </c>
      <c r="I11" s="12" t="s">
        <v>140</v>
      </c>
      <c r="J11" s="12" t="s">
        <v>141</v>
      </c>
      <c r="K11" s="12" t="s">
        <v>142</v>
      </c>
      <c r="L11" s="12" t="s">
        <v>335</v>
      </c>
      <c r="P11" s="12" t="s">
        <v>285</v>
      </c>
      <c r="Q11" s="12" t="s">
        <v>286</v>
      </c>
      <c r="R11" s="12" t="s">
        <v>287</v>
      </c>
      <c r="S11" s="63"/>
      <c r="T11" s="27" t="s">
        <v>215</v>
      </c>
      <c r="U11" s="27" t="s">
        <v>138</v>
      </c>
      <c r="W11" s="202"/>
      <c r="X11" s="27" t="s">
        <v>138</v>
      </c>
      <c r="Y11" s="25" t="s">
        <v>221</v>
      </c>
      <c r="Z11" s="25" t="s">
        <v>222</v>
      </c>
      <c r="AA11" s="25" t="s">
        <v>223</v>
      </c>
      <c r="AB11" s="25" t="s">
        <v>221</v>
      </c>
      <c r="AC11" s="25" t="s">
        <v>222</v>
      </c>
      <c r="AD11" s="25" t="s">
        <v>223</v>
      </c>
      <c r="AE11" s="25" t="s">
        <v>221</v>
      </c>
      <c r="AF11" s="25" t="s">
        <v>222</v>
      </c>
      <c r="AG11" s="25" t="s">
        <v>223</v>
      </c>
      <c r="AH11" s="25" t="s">
        <v>221</v>
      </c>
      <c r="AI11" s="25" t="s">
        <v>222</v>
      </c>
      <c r="AJ11" s="25" t="s">
        <v>223</v>
      </c>
      <c r="AK11" s="25" t="s">
        <v>221</v>
      </c>
      <c r="AL11" s="25" t="s">
        <v>222</v>
      </c>
      <c r="AM11" s="25" t="s">
        <v>223</v>
      </c>
    </row>
    <row r="12" spans="1:49" ht="19.5" thickBot="1" x14ac:dyDescent="0.3">
      <c r="H12" s="326" t="s">
        <v>138</v>
      </c>
      <c r="I12" s="327"/>
      <c r="J12" s="327"/>
      <c r="K12" s="327"/>
      <c r="L12" s="328"/>
      <c r="N12" s="42"/>
      <c r="O12" s="42"/>
      <c r="P12" s="326" t="s">
        <v>138</v>
      </c>
      <c r="Q12" s="327"/>
      <c r="R12" s="328"/>
      <c r="S12" s="63"/>
      <c r="T12" s="25" t="s">
        <v>208</v>
      </c>
      <c r="U12" s="25" t="s">
        <v>221</v>
      </c>
      <c r="W12" s="202"/>
      <c r="X12" s="27" t="s">
        <v>216</v>
      </c>
      <c r="Y12" s="19">
        <v>26</v>
      </c>
      <c r="Z12" s="19">
        <v>27</v>
      </c>
      <c r="AA12" s="19">
        <v>28</v>
      </c>
      <c r="AB12" s="19">
        <v>29</v>
      </c>
      <c r="AC12" s="19">
        <v>30</v>
      </c>
      <c r="AD12" s="19">
        <v>31</v>
      </c>
      <c r="AE12" s="19">
        <v>32</v>
      </c>
      <c r="AF12" s="19">
        <v>33</v>
      </c>
      <c r="AG12" s="19">
        <v>34</v>
      </c>
      <c r="AH12" s="19">
        <v>35</v>
      </c>
      <c r="AI12" s="19">
        <v>36</v>
      </c>
      <c r="AJ12" s="19">
        <v>37</v>
      </c>
      <c r="AK12" s="19">
        <v>38</v>
      </c>
      <c r="AL12" s="19">
        <v>39</v>
      </c>
      <c r="AM12" s="19">
        <v>40</v>
      </c>
    </row>
    <row r="13" spans="1:49" ht="51" customHeight="1" thickBot="1" x14ac:dyDescent="0.3">
      <c r="S13" s="64"/>
      <c r="T13" s="25" t="s">
        <v>207</v>
      </c>
      <c r="U13" s="25" t="s">
        <v>222</v>
      </c>
      <c r="W13" s="202"/>
      <c r="X13" s="27" t="s">
        <v>217</v>
      </c>
      <c r="Y13" s="29" t="s">
        <v>341</v>
      </c>
      <c r="Z13" s="29" t="s">
        <v>341</v>
      </c>
      <c r="AA13" s="34" t="s">
        <v>342</v>
      </c>
      <c r="AB13" s="29" t="s">
        <v>341</v>
      </c>
      <c r="AC13" s="34" t="s">
        <v>342</v>
      </c>
      <c r="AD13" s="28" t="s">
        <v>343</v>
      </c>
      <c r="AE13" s="34" t="s">
        <v>342</v>
      </c>
      <c r="AF13" s="28" t="s">
        <v>343</v>
      </c>
      <c r="AG13" s="33" t="s">
        <v>344</v>
      </c>
      <c r="AH13" s="34" t="s">
        <v>342</v>
      </c>
      <c r="AI13" s="28" t="s">
        <v>343</v>
      </c>
      <c r="AJ13" s="33" t="s">
        <v>344</v>
      </c>
      <c r="AK13" s="34" t="s">
        <v>342</v>
      </c>
      <c r="AL13" s="28" t="s">
        <v>343</v>
      </c>
      <c r="AM13" s="33" t="s">
        <v>344</v>
      </c>
    </row>
    <row r="14" spans="1:49" ht="31.5" customHeight="1" thickBot="1" x14ac:dyDescent="0.3">
      <c r="B14" s="286" t="s">
        <v>273</v>
      </c>
      <c r="C14" s="287"/>
      <c r="D14" s="288"/>
      <c r="I14" s="11"/>
      <c r="J14" s="314" t="s">
        <v>348</v>
      </c>
      <c r="K14" s="315"/>
      <c r="L14" s="316"/>
      <c r="M14" s="42"/>
      <c r="P14" s="305" t="s">
        <v>394</v>
      </c>
      <c r="Q14" s="306"/>
      <c r="R14" s="307"/>
      <c r="S14" s="39"/>
      <c r="T14" s="25" t="s">
        <v>206</v>
      </c>
      <c r="U14" s="25" t="s">
        <v>223</v>
      </c>
    </row>
    <row r="15" spans="1:49" ht="63" customHeight="1" x14ac:dyDescent="0.25">
      <c r="B15" s="4" t="s">
        <v>82</v>
      </c>
      <c r="C15" s="6" t="s">
        <v>95</v>
      </c>
      <c r="D15" s="6" t="s">
        <v>96</v>
      </c>
      <c r="H15" s="317" t="s">
        <v>143</v>
      </c>
      <c r="I15" s="94" t="s">
        <v>353</v>
      </c>
      <c r="J15" s="59" t="s">
        <v>347</v>
      </c>
      <c r="K15" s="13" t="s">
        <v>357</v>
      </c>
      <c r="L15" s="92" t="s">
        <v>358</v>
      </c>
      <c r="M15" s="39"/>
      <c r="N15" s="39"/>
      <c r="O15" s="39"/>
      <c r="P15" s="308"/>
      <c r="Q15" s="309"/>
      <c r="R15" s="310"/>
      <c r="S15" s="39"/>
      <c r="T15" s="25" t="s">
        <v>205</v>
      </c>
      <c r="U15" s="25" t="s">
        <v>218</v>
      </c>
    </row>
    <row r="16" spans="1:49" ht="64.5" customHeight="1" thickBot="1" x14ac:dyDescent="0.3">
      <c r="B16" s="289" t="s">
        <v>210</v>
      </c>
      <c r="C16" s="1" t="s">
        <v>97</v>
      </c>
      <c r="D16" s="78" t="s">
        <v>107</v>
      </c>
      <c r="H16" s="318"/>
      <c r="I16" s="90" t="s">
        <v>352</v>
      </c>
      <c r="J16" s="81" t="s">
        <v>346</v>
      </c>
      <c r="K16" s="59" t="s">
        <v>347</v>
      </c>
      <c r="L16" s="13" t="s">
        <v>357</v>
      </c>
      <c r="O16" s="11"/>
      <c r="P16" s="311"/>
      <c r="Q16" s="312"/>
      <c r="R16" s="313"/>
      <c r="S16" s="41"/>
      <c r="T16" s="25" t="s">
        <v>209</v>
      </c>
      <c r="U16" s="31"/>
      <c r="W16" s="40" t="s">
        <v>240</v>
      </c>
      <c r="X16" s="40" t="s">
        <v>241</v>
      </c>
      <c r="Z16" s="79" t="s">
        <v>366</v>
      </c>
      <c r="AA16" s="79" t="s">
        <v>367</v>
      </c>
    </row>
    <row r="17" spans="2:49" ht="63.75" customHeight="1" thickBot="1" x14ac:dyDescent="0.3">
      <c r="B17" s="290"/>
      <c r="C17" s="1" t="s">
        <v>98</v>
      </c>
      <c r="D17" s="292" t="s">
        <v>101</v>
      </c>
      <c r="H17" s="319"/>
      <c r="I17" s="90" t="s">
        <v>351</v>
      </c>
      <c r="J17" s="81" t="s">
        <v>346</v>
      </c>
      <c r="K17" s="59" t="s">
        <v>347</v>
      </c>
      <c r="L17" s="13" t="s">
        <v>357</v>
      </c>
      <c r="N17" s="71"/>
      <c r="O17" s="64"/>
      <c r="P17" s="17" t="s">
        <v>313</v>
      </c>
      <c r="Q17" s="299" t="s">
        <v>314</v>
      </c>
      <c r="R17" s="299"/>
      <c r="S17" s="63"/>
      <c r="T17" s="25" t="s">
        <v>218</v>
      </c>
      <c r="U17" s="31"/>
      <c r="W17" s="32" t="s">
        <v>243</v>
      </c>
      <c r="X17" s="32">
        <v>5</v>
      </c>
      <c r="Z17" s="8" t="s">
        <v>322</v>
      </c>
      <c r="AA17" s="8" t="s">
        <v>368</v>
      </c>
    </row>
    <row r="18" spans="2:49" ht="51" customHeight="1" thickBot="1" x14ac:dyDescent="0.3">
      <c r="B18" s="290"/>
      <c r="C18" s="1" t="s">
        <v>99</v>
      </c>
      <c r="D18" s="293"/>
      <c r="H18" s="71"/>
      <c r="I18" s="64"/>
      <c r="J18" s="93" t="s">
        <v>354</v>
      </c>
      <c r="K18" s="12" t="s">
        <v>355</v>
      </c>
      <c r="L18" s="12" t="s">
        <v>356</v>
      </c>
      <c r="N18" s="71"/>
      <c r="O18" s="64"/>
      <c r="P18" s="6" t="s">
        <v>311</v>
      </c>
      <c r="Q18" s="282" t="s">
        <v>316</v>
      </c>
      <c r="R18" s="282"/>
      <c r="S18" s="63"/>
      <c r="W18" s="32" t="s">
        <v>245</v>
      </c>
      <c r="X18" s="32">
        <v>10</v>
      </c>
      <c r="Z18" s="8" t="s">
        <v>321</v>
      </c>
      <c r="AA18" s="8" t="s">
        <v>369</v>
      </c>
    </row>
    <row r="19" spans="2:49" ht="67.5" customHeight="1" thickBot="1" x14ac:dyDescent="0.3">
      <c r="B19" s="291"/>
      <c r="C19" s="1" t="s">
        <v>100</v>
      </c>
      <c r="D19" s="78" t="s">
        <v>106</v>
      </c>
      <c r="H19" s="71"/>
      <c r="I19" s="64"/>
      <c r="J19" s="326" t="s">
        <v>138</v>
      </c>
      <c r="K19" s="327"/>
      <c r="L19" s="328"/>
      <c r="N19" s="71"/>
      <c r="O19" s="64"/>
      <c r="P19" s="6" t="s">
        <v>312</v>
      </c>
      <c r="Q19" s="282" t="s">
        <v>315</v>
      </c>
      <c r="R19" s="282"/>
      <c r="S19" s="63"/>
      <c r="T19" s="340" t="s">
        <v>345</v>
      </c>
      <c r="U19" s="341"/>
      <c r="W19" s="32" t="s">
        <v>247</v>
      </c>
      <c r="X19" s="32">
        <v>20</v>
      </c>
      <c r="Z19" s="8" t="s">
        <v>320</v>
      </c>
      <c r="AA19" s="25" t="s">
        <v>318</v>
      </c>
    </row>
    <row r="20" spans="2:49" ht="36.75" customHeight="1" x14ac:dyDescent="0.25">
      <c r="B20" s="289" t="s">
        <v>211</v>
      </c>
      <c r="C20" s="1" t="s">
        <v>102</v>
      </c>
      <c r="D20" s="78" t="s">
        <v>108</v>
      </c>
      <c r="H20" s="9"/>
      <c r="I20" s="10"/>
      <c r="N20" s="71"/>
      <c r="O20" s="64"/>
      <c r="P20" s="6" t="s">
        <v>310</v>
      </c>
      <c r="Q20" s="282" t="s">
        <v>317</v>
      </c>
      <c r="R20" s="282"/>
      <c r="S20" s="63"/>
      <c r="T20" s="27" t="s">
        <v>215</v>
      </c>
      <c r="U20" s="27" t="s">
        <v>138</v>
      </c>
      <c r="Z20" s="8" t="s">
        <v>319</v>
      </c>
      <c r="AA20" s="99"/>
    </row>
    <row r="21" spans="2:49" ht="69.75" customHeight="1" thickBot="1" x14ac:dyDescent="0.3">
      <c r="B21" s="290"/>
      <c r="C21" s="1" t="s">
        <v>103</v>
      </c>
      <c r="D21" s="292" t="s">
        <v>109</v>
      </c>
      <c r="F21" s="323" t="s">
        <v>224</v>
      </c>
      <c r="G21" s="324"/>
      <c r="H21" s="324"/>
      <c r="I21" s="325"/>
      <c r="J21" s="91" t="s">
        <v>239</v>
      </c>
      <c r="K21" s="91" t="s">
        <v>248</v>
      </c>
      <c r="L21" s="43" t="s">
        <v>241</v>
      </c>
      <c r="N21" s="71"/>
      <c r="O21" s="64"/>
      <c r="S21" s="63"/>
      <c r="T21" s="25" t="s">
        <v>359</v>
      </c>
      <c r="U21" s="25" t="s">
        <v>362</v>
      </c>
      <c r="W21" s="70"/>
      <c r="X21" s="68"/>
      <c r="Y21" s="24"/>
      <c r="Z21" s="25" t="s">
        <v>318</v>
      </c>
      <c r="AB21" s="24"/>
      <c r="AC21" s="24"/>
      <c r="AD21" s="24"/>
      <c r="AE21" s="24"/>
      <c r="AF21" s="24"/>
      <c r="AG21" s="24"/>
      <c r="AH21" s="24"/>
      <c r="AI21" s="24"/>
      <c r="AJ21" s="24"/>
      <c r="AK21" s="24"/>
      <c r="AL21" s="24"/>
      <c r="AM21" s="24"/>
      <c r="AN21" s="24"/>
      <c r="AO21" s="24"/>
      <c r="AP21" s="24"/>
      <c r="AQ21" s="24"/>
      <c r="AR21" s="24"/>
      <c r="AS21" s="24"/>
      <c r="AT21" s="24"/>
      <c r="AU21" s="24"/>
      <c r="AV21" s="24"/>
      <c r="AW21" s="24"/>
    </row>
    <row r="22" spans="2:49" ht="65.25" customHeight="1" thickBot="1" x14ac:dyDescent="0.3">
      <c r="B22" s="290"/>
      <c r="C22" s="1" t="s">
        <v>104</v>
      </c>
      <c r="D22" s="293"/>
      <c r="F22" s="294" t="s">
        <v>267</v>
      </c>
      <c r="G22" s="295"/>
      <c r="H22" s="295"/>
      <c r="I22" s="296"/>
      <c r="J22" s="19" t="s">
        <v>242</v>
      </c>
      <c r="K22" s="19" t="s">
        <v>243</v>
      </c>
      <c r="L22" s="19">
        <v>5</v>
      </c>
      <c r="N22" s="9"/>
      <c r="O22" s="10"/>
      <c r="P22" s="320" t="s">
        <v>393</v>
      </c>
      <c r="Q22" s="321"/>
      <c r="R22" s="322"/>
      <c r="S22" s="64"/>
      <c r="T22" s="25" t="s">
        <v>360</v>
      </c>
      <c r="U22" s="25" t="s">
        <v>363</v>
      </c>
      <c r="W22" s="70"/>
      <c r="X22" s="68"/>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row>
    <row r="23" spans="2:49" ht="63" customHeight="1" x14ac:dyDescent="0.25">
      <c r="B23" s="291"/>
      <c r="C23" s="1" t="s">
        <v>105</v>
      </c>
      <c r="D23" s="78" t="s">
        <v>110</v>
      </c>
      <c r="F23" s="300" t="s">
        <v>252</v>
      </c>
      <c r="G23" s="301"/>
      <c r="H23" s="301"/>
      <c r="I23" s="302"/>
      <c r="J23" s="19" t="s">
        <v>244</v>
      </c>
      <c r="K23" s="19" t="s">
        <v>245</v>
      </c>
      <c r="L23" s="19">
        <v>10</v>
      </c>
      <c r="P23" s="6" t="s">
        <v>349</v>
      </c>
      <c r="Q23" s="329"/>
      <c r="R23" s="330"/>
      <c r="S23" s="42"/>
      <c r="T23" s="25" t="s">
        <v>361</v>
      </c>
      <c r="U23" s="25" t="s">
        <v>364</v>
      </c>
      <c r="W23" s="70"/>
      <c r="X23" s="68"/>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2:49" ht="32.25" customHeight="1" x14ac:dyDescent="0.25">
      <c r="B24" s="289" t="s">
        <v>212</v>
      </c>
      <c r="C24" s="1" t="s">
        <v>111</v>
      </c>
      <c r="D24" s="78" t="s">
        <v>114</v>
      </c>
      <c r="F24" s="300" t="s">
        <v>249</v>
      </c>
      <c r="G24" s="301"/>
      <c r="H24" s="301"/>
      <c r="I24" s="302"/>
      <c r="J24" s="19" t="s">
        <v>246</v>
      </c>
      <c r="K24" s="19" t="s">
        <v>247</v>
      </c>
      <c r="L24" s="19">
        <v>20</v>
      </c>
      <c r="P24" s="6" t="s">
        <v>350</v>
      </c>
      <c r="Q24" s="303"/>
      <c r="R24" s="304"/>
      <c r="T24" s="25" t="s">
        <v>218</v>
      </c>
      <c r="U24" s="25" t="s">
        <v>218</v>
      </c>
      <c r="W24" s="70"/>
      <c r="X24" s="61"/>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row>
    <row r="25" spans="2:49" ht="53.25" customHeight="1" x14ac:dyDescent="0.25">
      <c r="B25" s="290"/>
      <c r="C25" s="1" t="s">
        <v>112</v>
      </c>
      <c r="D25" s="78" t="s">
        <v>115</v>
      </c>
      <c r="F25" s="300" t="s">
        <v>250</v>
      </c>
      <c r="G25" s="301"/>
      <c r="H25" s="301"/>
      <c r="I25" s="302"/>
      <c r="T25" s="24"/>
      <c r="U25" s="24"/>
    </row>
    <row r="26" spans="2:49" ht="80.25" customHeight="1" x14ac:dyDescent="0.25">
      <c r="B26" s="290"/>
      <c r="C26" s="1" t="s">
        <v>113</v>
      </c>
      <c r="D26" s="78" t="s">
        <v>116</v>
      </c>
      <c r="F26" s="300" t="s">
        <v>251</v>
      </c>
      <c r="G26" s="301"/>
      <c r="H26" s="301"/>
      <c r="I26" s="302"/>
      <c r="P26" s="64"/>
      <c r="Q26" s="98"/>
      <c r="R26" s="98"/>
      <c r="T26" s="26" t="s">
        <v>376</v>
      </c>
      <c r="U26" s="24"/>
    </row>
    <row r="27" spans="2:49" ht="33" customHeight="1" x14ac:dyDescent="0.25">
      <c r="B27" s="290"/>
      <c r="C27" s="297" t="s">
        <v>105</v>
      </c>
      <c r="D27" s="78" t="s">
        <v>117</v>
      </c>
      <c r="F27" s="300" t="s">
        <v>253</v>
      </c>
      <c r="G27" s="301"/>
      <c r="H27" s="301"/>
      <c r="I27" s="302"/>
      <c r="T27" s="24"/>
      <c r="U27" s="24"/>
    </row>
    <row r="28" spans="2:49" ht="52.5" customHeight="1" x14ac:dyDescent="0.25">
      <c r="B28" s="290"/>
      <c r="C28" s="298"/>
      <c r="D28" s="78" t="s">
        <v>118</v>
      </c>
      <c r="F28" s="300" t="s">
        <v>254</v>
      </c>
      <c r="G28" s="301"/>
      <c r="H28" s="301"/>
      <c r="I28" s="302"/>
      <c r="T28" s="24"/>
      <c r="U28" s="24"/>
    </row>
    <row r="29" spans="2:49" ht="30.75" customHeight="1" x14ac:dyDescent="0.25">
      <c r="B29" s="291"/>
      <c r="C29" s="299"/>
      <c r="D29" s="78" t="s">
        <v>119</v>
      </c>
      <c r="F29" s="300" t="s">
        <v>255</v>
      </c>
      <c r="G29" s="301"/>
      <c r="H29" s="301"/>
      <c r="I29" s="302"/>
    </row>
    <row r="30" spans="2:49" ht="51.75" customHeight="1" x14ac:dyDescent="0.25">
      <c r="B30" s="289" t="s">
        <v>213</v>
      </c>
      <c r="C30" s="1" t="s">
        <v>120</v>
      </c>
      <c r="D30" s="78" t="s">
        <v>124</v>
      </c>
      <c r="F30" s="300" t="s">
        <v>256</v>
      </c>
      <c r="G30" s="301"/>
      <c r="H30" s="301"/>
      <c r="I30" s="302"/>
    </row>
    <row r="31" spans="2:49" ht="39" customHeight="1" x14ac:dyDescent="0.25">
      <c r="B31" s="290"/>
      <c r="C31" s="1" t="s">
        <v>121</v>
      </c>
      <c r="D31" s="78" t="s">
        <v>125</v>
      </c>
      <c r="F31" s="300" t="s">
        <v>257</v>
      </c>
      <c r="G31" s="301"/>
      <c r="H31" s="301"/>
      <c r="I31" s="302"/>
    </row>
    <row r="32" spans="2:49" ht="51" customHeight="1" x14ac:dyDescent="0.25">
      <c r="B32" s="290"/>
      <c r="C32" s="1" t="s">
        <v>122</v>
      </c>
      <c r="D32" s="78" t="s">
        <v>126</v>
      </c>
      <c r="F32" s="300" t="s">
        <v>258</v>
      </c>
      <c r="G32" s="301"/>
      <c r="H32" s="301"/>
      <c r="I32" s="302"/>
    </row>
    <row r="33" spans="2:9" ht="40.5" customHeight="1" x14ac:dyDescent="0.25">
      <c r="B33" s="290"/>
      <c r="C33" s="297" t="s">
        <v>123</v>
      </c>
      <c r="D33" s="78" t="s">
        <v>127</v>
      </c>
      <c r="F33" s="300" t="s">
        <v>259</v>
      </c>
      <c r="G33" s="301"/>
      <c r="H33" s="301"/>
      <c r="I33" s="302"/>
    </row>
    <row r="34" spans="2:9" ht="48" customHeight="1" x14ac:dyDescent="0.25">
      <c r="B34" s="291"/>
      <c r="C34" s="299"/>
      <c r="D34" s="78" t="s">
        <v>128</v>
      </c>
      <c r="F34" s="300" t="s">
        <v>260</v>
      </c>
      <c r="G34" s="301"/>
      <c r="H34" s="301"/>
      <c r="I34" s="302"/>
    </row>
    <row r="35" spans="2:9" ht="35.25" customHeight="1" x14ac:dyDescent="0.25">
      <c r="B35" s="289" t="s">
        <v>214</v>
      </c>
      <c r="C35" s="1" t="s">
        <v>132</v>
      </c>
      <c r="D35" s="78" t="s">
        <v>129</v>
      </c>
      <c r="F35" s="300" t="s">
        <v>261</v>
      </c>
      <c r="G35" s="301"/>
      <c r="H35" s="301"/>
      <c r="I35" s="302"/>
    </row>
    <row r="36" spans="2:9" ht="30.75" customHeight="1" x14ac:dyDescent="0.25">
      <c r="B36" s="290"/>
      <c r="C36" s="1" t="s">
        <v>133</v>
      </c>
      <c r="D36" s="78" t="s">
        <v>130</v>
      </c>
      <c r="F36" s="300" t="s">
        <v>262</v>
      </c>
      <c r="G36" s="301"/>
      <c r="H36" s="301"/>
      <c r="I36" s="302"/>
    </row>
    <row r="37" spans="2:9" ht="50.25" customHeight="1" x14ac:dyDescent="0.25">
      <c r="B37" s="290"/>
      <c r="C37" s="1" t="s">
        <v>134</v>
      </c>
      <c r="D37" s="78" t="s">
        <v>131</v>
      </c>
      <c r="F37" s="300" t="s">
        <v>263</v>
      </c>
      <c r="G37" s="301"/>
      <c r="H37" s="301"/>
      <c r="I37" s="302"/>
    </row>
    <row r="38" spans="2:9" ht="39" customHeight="1" x14ac:dyDescent="0.25">
      <c r="B38" s="290"/>
      <c r="C38" s="297" t="s">
        <v>135</v>
      </c>
      <c r="D38" s="78" t="s">
        <v>136</v>
      </c>
      <c r="F38" s="300" t="s">
        <v>264</v>
      </c>
      <c r="G38" s="301"/>
      <c r="H38" s="301"/>
      <c r="I38" s="302"/>
    </row>
    <row r="39" spans="2:9" ht="39.75" customHeight="1" x14ac:dyDescent="0.25">
      <c r="B39" s="291"/>
      <c r="C39" s="299"/>
      <c r="D39" s="78" t="s">
        <v>137</v>
      </c>
      <c r="F39" s="300" t="s">
        <v>265</v>
      </c>
      <c r="G39" s="301"/>
      <c r="H39" s="301"/>
      <c r="I39" s="302"/>
    </row>
    <row r="40" spans="2:9" ht="15" customHeight="1" x14ac:dyDescent="0.25">
      <c r="F40" s="333" t="s">
        <v>266</v>
      </c>
      <c r="G40" s="334"/>
      <c r="H40" s="334"/>
      <c r="I40" s="335"/>
    </row>
    <row r="41" spans="2:9" ht="22.5" customHeight="1" x14ac:dyDescent="0.25">
      <c r="B41" s="332" t="s">
        <v>307</v>
      </c>
      <c r="C41" s="332"/>
      <c r="D41" s="332"/>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9">
    <mergeCell ref="T19:U19"/>
    <mergeCell ref="W1:W4"/>
    <mergeCell ref="W10:W13"/>
    <mergeCell ref="T1:U1"/>
    <mergeCell ref="T10:U10"/>
    <mergeCell ref="P12:R12"/>
    <mergeCell ref="B2:R2"/>
    <mergeCell ref="B3:R3"/>
    <mergeCell ref="B5:D5"/>
    <mergeCell ref="H5:L5"/>
    <mergeCell ref="F6:F10"/>
    <mergeCell ref="H12:L12"/>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Q23:R23"/>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s>
  <hyperlinks>
    <hyperlink ref="A1:E1" location="'Mapa de Riesgos y Oportunidades'!A1" display="VOLVER AL MAPA DE RIESGOS Y OPORTUNIDADES" xr:uid="{00000000-0004-0000-0200-000000000000}"/>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M31"/>
  <sheetViews>
    <sheetView topLeftCell="E1" zoomScale="80" zoomScaleNormal="80" workbookViewId="0">
      <selection activeCell="T17" sqref="T17:T37"/>
    </sheetView>
  </sheetViews>
  <sheetFormatPr baseColWidth="10" defaultRowHeight="15" x14ac:dyDescent="0.25"/>
  <cols>
    <col min="1" max="1" width="19.25" customWidth="1"/>
    <col min="5" max="5" width="5.875" customWidth="1"/>
    <col min="6" max="6" width="38.375" customWidth="1"/>
    <col min="7" max="7" width="6.125" customWidth="1"/>
    <col min="8" max="8" width="6" customWidth="1"/>
    <col min="9" max="9" width="6.25" customWidth="1"/>
    <col min="10" max="10" width="16.25" customWidth="1"/>
    <col min="11" max="11" width="18" customWidth="1"/>
    <col min="13" max="13" width="11.125" hidden="1" customWidth="1"/>
  </cols>
  <sheetData>
    <row r="1" spans="1:13" ht="27" customHeight="1" thickBot="1" x14ac:dyDescent="0.3">
      <c r="A1" s="271" t="s">
        <v>370</v>
      </c>
      <c r="B1" s="271"/>
      <c r="C1" s="271"/>
      <c r="D1" s="271"/>
      <c r="E1" s="271"/>
      <c r="F1" s="271"/>
    </row>
    <row r="2" spans="1:13" ht="21" customHeight="1" x14ac:dyDescent="0.25">
      <c r="A2" s="353" t="s">
        <v>149</v>
      </c>
      <c r="B2" s="354"/>
      <c r="C2" s="354"/>
      <c r="D2" s="354"/>
      <c r="E2" s="354"/>
      <c r="F2" s="354"/>
      <c r="G2" s="354"/>
      <c r="H2" s="354"/>
      <c r="I2" s="354"/>
      <c r="J2" s="354"/>
      <c r="K2" s="355"/>
      <c r="M2" s="4" t="s">
        <v>150</v>
      </c>
    </row>
    <row r="3" spans="1:13" ht="15" customHeight="1" x14ac:dyDescent="0.25">
      <c r="A3" s="206" t="s">
        <v>274</v>
      </c>
      <c r="B3" s="206"/>
      <c r="C3" s="206"/>
      <c r="D3" s="206"/>
      <c r="E3" s="206"/>
      <c r="F3" s="206"/>
      <c r="G3" s="206"/>
      <c r="H3" s="206"/>
      <c r="I3" s="206"/>
      <c r="J3" s="206"/>
      <c r="K3" s="206"/>
      <c r="M3" s="18" t="s">
        <v>225</v>
      </c>
    </row>
    <row r="4" spans="1:13" ht="18" customHeight="1" x14ac:dyDescent="0.25">
      <c r="A4" s="206"/>
      <c r="B4" s="206"/>
      <c r="C4" s="206"/>
      <c r="D4" s="206"/>
      <c r="E4" s="206"/>
      <c r="F4" s="206"/>
      <c r="G4" s="206"/>
      <c r="H4" s="206"/>
      <c r="I4" s="206"/>
      <c r="J4" s="206"/>
      <c r="K4" s="206"/>
      <c r="M4" s="18" t="s">
        <v>226</v>
      </c>
    </row>
    <row r="5" spans="1:13" x14ac:dyDescent="0.25">
      <c r="M5" s="18" t="s">
        <v>218</v>
      </c>
    </row>
    <row r="6" spans="1:13" ht="15.75" thickBot="1" x14ac:dyDescent="0.3"/>
    <row r="7" spans="1:13" ht="27" customHeight="1" thickBot="1" x14ac:dyDescent="0.3">
      <c r="A7" s="345" t="s">
        <v>181</v>
      </c>
      <c r="B7" s="346"/>
      <c r="C7" s="346"/>
      <c r="D7" s="347"/>
      <c r="E7" s="11"/>
      <c r="F7" s="350" t="s">
        <v>182</v>
      </c>
      <c r="G7" s="352"/>
      <c r="H7" s="351"/>
      <c r="I7" s="11"/>
      <c r="J7" s="350" t="s">
        <v>183</v>
      </c>
      <c r="K7" s="351"/>
    </row>
    <row r="8" spans="1:13" ht="24" x14ac:dyDescent="0.25">
      <c r="A8" s="348" t="s">
        <v>173</v>
      </c>
      <c r="B8" s="349" t="s">
        <v>269</v>
      </c>
      <c r="C8" s="349"/>
      <c r="D8" s="349"/>
      <c r="E8" s="15"/>
      <c r="F8" s="7" t="s">
        <v>177</v>
      </c>
      <c r="G8" s="7" t="s">
        <v>178</v>
      </c>
      <c r="H8" s="7" t="s">
        <v>179</v>
      </c>
      <c r="I8" s="15"/>
      <c r="J8" s="16" t="s">
        <v>184</v>
      </c>
      <c r="K8" s="17" t="s">
        <v>185</v>
      </c>
    </row>
    <row r="9" spans="1:13" ht="31.5" customHeight="1" x14ac:dyDescent="0.25">
      <c r="A9" s="275"/>
      <c r="B9" s="333" t="s">
        <v>152</v>
      </c>
      <c r="C9" s="334"/>
      <c r="D9" s="335"/>
      <c r="E9" s="15"/>
      <c r="F9" s="8" t="s">
        <v>228</v>
      </c>
      <c r="G9" s="18">
        <v>15</v>
      </c>
      <c r="H9" s="19">
        <v>0</v>
      </c>
      <c r="I9" s="15"/>
      <c r="J9" s="20" t="s">
        <v>186</v>
      </c>
      <c r="K9" s="19">
        <v>0</v>
      </c>
    </row>
    <row r="10" spans="1:13" ht="31.5" customHeight="1" x14ac:dyDescent="0.25">
      <c r="A10" s="275"/>
      <c r="B10" s="344" t="s">
        <v>153</v>
      </c>
      <c r="C10" s="344"/>
      <c r="D10" s="344"/>
      <c r="E10" s="15"/>
      <c r="F10" s="8" t="s">
        <v>229</v>
      </c>
      <c r="G10" s="19">
        <v>5</v>
      </c>
      <c r="H10" s="19">
        <v>0</v>
      </c>
      <c r="I10" s="15"/>
      <c r="J10" s="20" t="s">
        <v>187</v>
      </c>
      <c r="K10" s="19">
        <v>1</v>
      </c>
    </row>
    <row r="11" spans="1:13" x14ac:dyDescent="0.25">
      <c r="A11" s="275"/>
      <c r="B11" s="344" t="s">
        <v>154</v>
      </c>
      <c r="C11" s="344"/>
      <c r="D11" s="344"/>
      <c r="E11" s="15"/>
      <c r="F11" s="21" t="s">
        <v>230</v>
      </c>
      <c r="G11" s="19">
        <v>15</v>
      </c>
      <c r="H11" s="19">
        <v>0</v>
      </c>
      <c r="I11" s="15"/>
      <c r="J11" s="20" t="s">
        <v>188</v>
      </c>
      <c r="K11" s="19">
        <v>2</v>
      </c>
    </row>
    <row r="12" spans="1:13" ht="15" customHeight="1" x14ac:dyDescent="0.25">
      <c r="A12" s="275"/>
      <c r="B12" s="344" t="s">
        <v>155</v>
      </c>
      <c r="C12" s="344"/>
      <c r="D12" s="344"/>
      <c r="E12" s="15"/>
      <c r="F12" s="8" t="s">
        <v>231</v>
      </c>
      <c r="G12" s="18">
        <v>10</v>
      </c>
      <c r="H12" s="19">
        <v>0</v>
      </c>
      <c r="I12" s="15"/>
      <c r="J12" s="15"/>
      <c r="K12" s="15"/>
    </row>
    <row r="13" spans="1:13" ht="31.5" customHeight="1" x14ac:dyDescent="0.25">
      <c r="A13" s="275"/>
      <c r="B13" s="344" t="s">
        <v>156</v>
      </c>
      <c r="C13" s="344"/>
      <c r="D13" s="344"/>
      <c r="E13" s="15"/>
      <c r="F13" s="8" t="s">
        <v>232</v>
      </c>
      <c r="G13" s="19">
        <v>15</v>
      </c>
      <c r="H13" s="19">
        <v>0</v>
      </c>
      <c r="I13" s="15"/>
      <c r="J13" s="15"/>
      <c r="K13" s="15"/>
    </row>
    <row r="14" spans="1:13" ht="30" customHeight="1" x14ac:dyDescent="0.25">
      <c r="A14" s="275" t="s">
        <v>174</v>
      </c>
      <c r="B14" s="344" t="s">
        <v>157</v>
      </c>
      <c r="C14" s="344"/>
      <c r="D14" s="344"/>
      <c r="E14" s="15"/>
      <c r="F14" s="8" t="s">
        <v>233</v>
      </c>
      <c r="G14" s="19">
        <v>10</v>
      </c>
      <c r="H14" s="19">
        <v>0</v>
      </c>
      <c r="I14" s="15"/>
      <c r="J14" s="15"/>
      <c r="K14" s="15"/>
    </row>
    <row r="15" spans="1:13" ht="30" customHeight="1" x14ac:dyDescent="0.25">
      <c r="A15" s="275"/>
      <c r="B15" s="344" t="s">
        <v>158</v>
      </c>
      <c r="C15" s="344"/>
      <c r="D15" s="344"/>
      <c r="E15" s="15"/>
      <c r="F15" s="8" t="s">
        <v>234</v>
      </c>
      <c r="G15" s="19">
        <v>30</v>
      </c>
      <c r="H15" s="19">
        <v>0</v>
      </c>
      <c r="I15" s="15"/>
      <c r="J15" s="15"/>
      <c r="K15" s="15"/>
    </row>
    <row r="16" spans="1:13" x14ac:dyDescent="0.25">
      <c r="A16" s="275"/>
      <c r="B16" s="344" t="s">
        <v>159</v>
      </c>
      <c r="C16" s="344"/>
      <c r="D16" s="344"/>
      <c r="E16" s="15"/>
      <c r="F16" s="6" t="s">
        <v>180</v>
      </c>
      <c r="G16" s="4">
        <f>SUM(G9:G15)</f>
        <v>100</v>
      </c>
      <c r="H16" s="4">
        <f>SUM(H9:H15)</f>
        <v>0</v>
      </c>
      <c r="I16" s="15"/>
      <c r="J16" s="15"/>
      <c r="K16" s="15"/>
    </row>
    <row r="17" spans="1:11" x14ac:dyDescent="0.25">
      <c r="A17" s="275"/>
      <c r="B17" s="344" t="s">
        <v>160</v>
      </c>
      <c r="C17" s="344"/>
      <c r="D17" s="344"/>
      <c r="E17" s="15"/>
      <c r="F17" s="22"/>
      <c r="G17" s="23"/>
      <c r="H17" s="15"/>
      <c r="I17" s="15"/>
      <c r="J17" s="15"/>
      <c r="K17" s="15"/>
    </row>
    <row r="18" spans="1:11" x14ac:dyDescent="0.25">
      <c r="A18" s="275"/>
      <c r="B18" s="344" t="s">
        <v>161</v>
      </c>
      <c r="C18" s="344"/>
      <c r="D18" s="344"/>
      <c r="E18" s="15"/>
      <c r="F18" s="22"/>
      <c r="G18" s="23"/>
      <c r="H18" s="15"/>
      <c r="I18" s="15"/>
      <c r="J18" s="15"/>
      <c r="K18" s="15"/>
    </row>
    <row r="19" spans="1:11" ht="15" customHeight="1" x14ac:dyDescent="0.25">
      <c r="A19" s="275"/>
      <c r="B19" s="344" t="s">
        <v>162</v>
      </c>
      <c r="C19" s="344"/>
      <c r="D19" s="344"/>
      <c r="E19" s="15"/>
      <c r="F19" s="22"/>
      <c r="G19" s="23"/>
      <c r="H19" s="15"/>
      <c r="I19" s="15"/>
      <c r="J19" s="15"/>
      <c r="K19" s="15"/>
    </row>
    <row r="20" spans="1:11" x14ac:dyDescent="0.25">
      <c r="A20" s="275"/>
      <c r="B20" s="344" t="s">
        <v>163</v>
      </c>
      <c r="C20" s="344"/>
      <c r="D20" s="344"/>
      <c r="E20" s="15"/>
      <c r="F20" s="15"/>
      <c r="G20" s="15"/>
      <c r="H20" s="15"/>
      <c r="I20" s="15"/>
      <c r="J20" s="15"/>
      <c r="K20" s="15"/>
    </row>
    <row r="21" spans="1:11" x14ac:dyDescent="0.25">
      <c r="A21" s="275"/>
      <c r="B21" s="344" t="s">
        <v>164</v>
      </c>
      <c r="C21" s="344"/>
      <c r="D21" s="344"/>
      <c r="E21" s="15"/>
      <c r="F21" s="22"/>
      <c r="G21" s="23"/>
      <c r="H21" s="15"/>
      <c r="I21" s="15"/>
      <c r="J21" s="15"/>
      <c r="K21" s="15"/>
    </row>
    <row r="22" spans="1:11" x14ac:dyDescent="0.25">
      <c r="A22" s="275"/>
      <c r="B22" s="344" t="s">
        <v>165</v>
      </c>
      <c r="C22" s="344"/>
      <c r="D22" s="344"/>
      <c r="E22" s="15"/>
      <c r="F22" s="22"/>
      <c r="G22" s="23"/>
      <c r="H22" s="15"/>
      <c r="I22" s="15"/>
      <c r="J22" s="15"/>
      <c r="K22" s="15"/>
    </row>
    <row r="23" spans="1:11" ht="15" customHeight="1" x14ac:dyDescent="0.25">
      <c r="A23" s="275"/>
      <c r="B23" s="344" t="s">
        <v>166</v>
      </c>
      <c r="C23" s="344"/>
      <c r="D23" s="344"/>
      <c r="E23" s="15"/>
      <c r="F23" s="22"/>
      <c r="G23" s="23"/>
      <c r="H23" s="15"/>
      <c r="I23" s="15"/>
      <c r="J23" s="15"/>
      <c r="K23" s="15"/>
    </row>
    <row r="24" spans="1:11" x14ac:dyDescent="0.25">
      <c r="A24" s="275"/>
      <c r="B24" s="344" t="s">
        <v>167</v>
      </c>
      <c r="C24" s="344"/>
      <c r="D24" s="344"/>
      <c r="E24" s="15"/>
      <c r="F24" s="15"/>
      <c r="G24" s="15"/>
      <c r="H24" s="15"/>
      <c r="I24" s="15"/>
      <c r="J24" s="15"/>
      <c r="K24" s="15"/>
    </row>
    <row r="25" spans="1:11" x14ac:dyDescent="0.25">
      <c r="A25" s="275"/>
      <c r="B25" s="344" t="s">
        <v>168</v>
      </c>
      <c r="C25" s="344"/>
      <c r="D25" s="344"/>
      <c r="E25" s="15"/>
      <c r="F25" s="22"/>
      <c r="G25" s="23"/>
      <c r="H25" s="15"/>
      <c r="I25" s="15"/>
      <c r="J25" s="15"/>
      <c r="K25" s="15"/>
    </row>
    <row r="26" spans="1:11" x14ac:dyDescent="0.25">
      <c r="A26" s="275"/>
      <c r="B26" s="344" t="s">
        <v>169</v>
      </c>
      <c r="C26" s="344"/>
      <c r="D26" s="344"/>
      <c r="E26" s="15"/>
      <c r="F26" s="22"/>
      <c r="G26" s="23"/>
      <c r="H26" s="15"/>
      <c r="I26" s="15"/>
      <c r="J26" s="15"/>
      <c r="K26" s="15"/>
    </row>
    <row r="27" spans="1:11" ht="15" customHeight="1" x14ac:dyDescent="0.25">
      <c r="A27" s="275"/>
      <c r="B27" s="344" t="s">
        <v>170</v>
      </c>
      <c r="C27" s="344"/>
      <c r="D27" s="344"/>
      <c r="E27" s="15"/>
      <c r="F27" s="15"/>
      <c r="G27" s="15"/>
      <c r="H27" s="15"/>
      <c r="I27" s="15"/>
      <c r="J27" s="15"/>
      <c r="K27" s="15"/>
    </row>
    <row r="28" spans="1:11" ht="22.5" customHeight="1" x14ac:dyDescent="0.25">
      <c r="A28" s="275" t="s">
        <v>175</v>
      </c>
      <c r="B28" s="344" t="s">
        <v>171</v>
      </c>
      <c r="C28" s="344"/>
      <c r="D28" s="344"/>
      <c r="E28" s="15"/>
      <c r="F28" s="15"/>
      <c r="G28" s="15"/>
      <c r="H28" s="15"/>
      <c r="I28" s="15"/>
      <c r="J28" s="15"/>
      <c r="K28" s="15"/>
    </row>
    <row r="29" spans="1:11" ht="25.5" customHeight="1" x14ac:dyDescent="0.25">
      <c r="A29" s="275"/>
      <c r="B29" s="344" t="s">
        <v>172</v>
      </c>
      <c r="C29" s="344"/>
      <c r="D29" s="344"/>
      <c r="E29" s="15"/>
      <c r="F29" s="15"/>
      <c r="G29" s="15"/>
      <c r="H29" s="15"/>
      <c r="I29" s="15"/>
      <c r="J29" s="15"/>
      <c r="K29" s="15"/>
    </row>
    <row r="30" spans="1:11" x14ac:dyDescent="0.25">
      <c r="A30" s="15"/>
      <c r="B30" s="15"/>
      <c r="C30" s="15"/>
      <c r="D30" s="15"/>
      <c r="E30" s="15"/>
      <c r="F30" s="15"/>
      <c r="G30" s="15"/>
      <c r="H30" s="15"/>
      <c r="I30" s="15"/>
      <c r="J30" s="15"/>
      <c r="K30" s="15"/>
    </row>
    <row r="31" spans="1:11" x14ac:dyDescent="0.25">
      <c r="A31" s="15" t="s">
        <v>308</v>
      </c>
      <c r="B31" s="15"/>
      <c r="C31" s="15"/>
      <c r="D31" s="15"/>
      <c r="E31" s="15"/>
      <c r="F31" s="15"/>
      <c r="G31" s="15"/>
      <c r="H31" s="15"/>
      <c r="I31" s="15"/>
      <c r="J31" s="15"/>
      <c r="K31" s="15"/>
    </row>
  </sheetData>
  <mergeCells count="31">
    <mergeCell ref="J7:K7"/>
    <mergeCell ref="B24:D24"/>
    <mergeCell ref="B25:D25"/>
    <mergeCell ref="F7:H7"/>
    <mergeCell ref="A2:K2"/>
    <mergeCell ref="A3:K4"/>
    <mergeCell ref="B26:D26"/>
    <mergeCell ref="B27:D27"/>
    <mergeCell ref="A8:A13"/>
    <mergeCell ref="B8:D8"/>
    <mergeCell ref="B9:D9"/>
    <mergeCell ref="B10:D10"/>
    <mergeCell ref="B11:D11"/>
    <mergeCell ref="B12:D12"/>
    <mergeCell ref="B13:D13"/>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s>
  <hyperlinks>
    <hyperlink ref="A1:F1" location="'Mapa de Riesgos y Oportunidades'!A1" display="VOLVER AL MAPA DE RIESGOS Y OPORTUNIDADES" xr:uid="{00000000-0004-0000-0300-000000000000}"/>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CJ28"/>
  <sheetViews>
    <sheetView topLeftCell="BX1" zoomScale="80" zoomScaleNormal="80" workbookViewId="0">
      <selection activeCell="CK4" sqref="CK4"/>
    </sheetView>
  </sheetViews>
  <sheetFormatPr baseColWidth="10" defaultRowHeight="15" x14ac:dyDescent="0.25"/>
  <cols>
    <col min="1" max="1" width="33.125" customWidth="1"/>
    <col min="2" max="2" width="12.125" bestFit="1" customWidth="1"/>
    <col min="3" max="3" width="4.625" hidden="1" customWidth="1"/>
    <col min="4" max="4" width="16.75" customWidth="1"/>
    <col min="5" max="5" width="34.125" bestFit="1" customWidth="1"/>
    <col min="6" max="6" width="12.375" bestFit="1" customWidth="1"/>
    <col min="7" max="7" width="1.875" hidden="1" customWidth="1"/>
    <col min="8" max="8" width="17.75" customWidth="1"/>
    <col min="9" max="9" width="34.125" bestFit="1" customWidth="1"/>
    <col min="10" max="10" width="12.375" bestFit="1" customWidth="1"/>
    <col min="11" max="11" width="1.875" hidden="1" customWidth="1"/>
    <col min="12" max="12" width="19.875" customWidth="1"/>
    <col min="13" max="13" width="34.125" bestFit="1" customWidth="1"/>
    <col min="14" max="14" width="12.375" bestFit="1" customWidth="1"/>
    <col min="15" max="15" width="1.875" hidden="1" customWidth="1"/>
    <col min="16" max="16" width="17.25" customWidth="1"/>
    <col min="17" max="17" width="34.125" bestFit="1" customWidth="1"/>
    <col min="18" max="18" width="12.375" bestFit="1" customWidth="1"/>
    <col min="19" max="19" width="1.875" hidden="1" customWidth="1"/>
    <col min="20" max="20" width="19.25" customWidth="1"/>
    <col min="21" max="21" width="26.375" customWidth="1"/>
    <col min="22" max="22" width="11.25" customWidth="1"/>
    <col min="23" max="23" width="0" hidden="1" customWidth="1"/>
    <col min="24" max="24" width="20.375" customWidth="1"/>
    <col min="25" max="25" width="25.875" customWidth="1"/>
    <col min="27" max="27" width="0" hidden="1" customWidth="1"/>
    <col min="28" max="28" width="21.625" customWidth="1"/>
    <col min="29" max="29" width="26.875" customWidth="1"/>
    <col min="31" max="31" width="0" hidden="1" customWidth="1"/>
    <col min="32" max="32" width="25.625" customWidth="1"/>
    <col min="33" max="33" width="25.25" customWidth="1"/>
    <col min="35" max="35" width="0" hidden="1" customWidth="1"/>
    <col min="36" max="36" width="21.875" customWidth="1"/>
    <col min="37" max="37" width="24.75" customWidth="1"/>
    <col min="39" max="39" width="0" hidden="1" customWidth="1"/>
    <col min="40" max="40" width="20.75" customWidth="1"/>
    <col min="41" max="41" width="24.25" customWidth="1"/>
    <col min="43" max="43" width="0" hidden="1" customWidth="1"/>
    <col min="44" max="44" width="21.875" customWidth="1"/>
    <col min="45" max="45" width="27.125" customWidth="1"/>
    <col min="47" max="47" width="0" hidden="1" customWidth="1"/>
    <col min="48" max="48" width="23.625" customWidth="1"/>
    <col min="49" max="49" width="25.875" customWidth="1"/>
    <col min="51" max="51" width="0" hidden="1" customWidth="1"/>
    <col min="52" max="52" width="20.875" customWidth="1"/>
    <col min="53" max="53" width="25" customWidth="1"/>
    <col min="55" max="55" width="0" hidden="1" customWidth="1"/>
    <col min="56" max="56" width="21.875" customWidth="1"/>
    <col min="57" max="57" width="25.375" customWidth="1"/>
    <col min="59" max="59" width="0" hidden="1" customWidth="1"/>
    <col min="60" max="60" width="22.625" customWidth="1"/>
    <col min="61" max="61" width="25.375" customWidth="1"/>
    <col min="63" max="63" width="0" hidden="1" customWidth="1"/>
    <col min="64" max="64" width="21.875" customWidth="1"/>
    <col min="65" max="65" width="25.875" customWidth="1"/>
    <col min="67" max="67" width="0" hidden="1" customWidth="1"/>
    <col min="68" max="68" width="22.625" customWidth="1"/>
    <col min="69" max="69" width="34.375" customWidth="1"/>
    <col min="71" max="71" width="0" hidden="1" customWidth="1"/>
    <col min="72" max="72" width="22.625" customWidth="1"/>
    <col min="73" max="73" width="25.875" customWidth="1"/>
    <col min="75" max="75" width="0" hidden="1" customWidth="1"/>
    <col min="76" max="76" width="21.125" customWidth="1"/>
    <col min="77" max="77" width="25.625" customWidth="1"/>
    <col min="79" max="79" width="0" hidden="1" customWidth="1"/>
    <col min="80" max="80" width="24.625" customWidth="1"/>
    <col min="81" max="81" width="25.125" customWidth="1"/>
    <col min="83" max="83" width="4.75" hidden="1" customWidth="1"/>
    <col min="84" max="84" width="22.75" customWidth="1"/>
    <col min="85" max="85" width="22.375" customWidth="1"/>
    <col min="87" max="87" width="9.5" hidden="1" customWidth="1"/>
    <col min="88" max="88" width="24.875" customWidth="1"/>
  </cols>
  <sheetData>
    <row r="1" spans="1:88" ht="28.5" customHeight="1" x14ac:dyDescent="0.25">
      <c r="A1" s="357" t="s">
        <v>370</v>
      </c>
      <c r="B1" s="357"/>
      <c r="C1" s="357"/>
      <c r="D1" s="357"/>
    </row>
    <row r="2" spans="1:88" x14ac:dyDescent="0.25">
      <c r="A2" s="358" t="s">
        <v>275</v>
      </c>
      <c r="B2" s="358"/>
      <c r="C2" s="358"/>
      <c r="D2" s="358"/>
    </row>
    <row r="3" spans="1:88" ht="6.75" customHeight="1" x14ac:dyDescent="0.25">
      <c r="A3" s="100"/>
      <c r="B3" s="100"/>
      <c r="C3" s="100"/>
      <c r="D3" s="100"/>
    </row>
    <row r="4" spans="1:88" ht="83.25" customHeight="1" x14ac:dyDescent="0.25">
      <c r="A4" s="101" t="s">
        <v>389</v>
      </c>
      <c r="B4" s="102">
        <v>28</v>
      </c>
      <c r="C4" s="103"/>
      <c r="D4" s="104" t="s">
        <v>440</v>
      </c>
      <c r="E4" s="106" t="s">
        <v>389</v>
      </c>
      <c r="F4" s="102">
        <v>29</v>
      </c>
      <c r="G4" s="103"/>
      <c r="H4" s="104" t="s">
        <v>458</v>
      </c>
      <c r="I4" s="105" t="s">
        <v>389</v>
      </c>
      <c r="J4" s="102">
        <v>30</v>
      </c>
      <c r="K4" s="103"/>
      <c r="L4" s="104" t="s">
        <v>693</v>
      </c>
      <c r="M4" s="106" t="s">
        <v>389</v>
      </c>
      <c r="N4" s="102">
        <v>31</v>
      </c>
      <c r="O4" s="103"/>
      <c r="P4" s="118" t="s">
        <v>702</v>
      </c>
      <c r="Q4" s="105" t="s">
        <v>389</v>
      </c>
      <c r="R4" s="102">
        <v>32</v>
      </c>
      <c r="S4" s="103"/>
      <c r="T4" s="107" t="s">
        <v>716</v>
      </c>
      <c r="U4" s="106" t="s">
        <v>389</v>
      </c>
      <c r="V4" s="102">
        <v>33</v>
      </c>
      <c r="W4" s="103"/>
      <c r="X4" s="107" t="s">
        <v>726</v>
      </c>
      <c r="Y4" s="105" t="s">
        <v>389</v>
      </c>
      <c r="Z4" s="102">
        <v>34</v>
      </c>
      <c r="AA4" s="103"/>
      <c r="AB4" s="107" t="s">
        <v>742</v>
      </c>
      <c r="AC4" s="106" t="s">
        <v>389</v>
      </c>
      <c r="AD4" s="102">
        <v>35</v>
      </c>
      <c r="AE4" s="103"/>
      <c r="AF4" s="107" t="s">
        <v>750</v>
      </c>
      <c r="AG4" s="105" t="s">
        <v>389</v>
      </c>
      <c r="AH4" s="102">
        <v>36</v>
      </c>
      <c r="AI4" s="103"/>
      <c r="AJ4" s="107" t="s">
        <v>763</v>
      </c>
      <c r="AK4" s="106" t="s">
        <v>389</v>
      </c>
      <c r="AL4" s="102">
        <v>37</v>
      </c>
      <c r="AM4" s="103"/>
      <c r="AN4" s="107" t="s">
        <v>1156</v>
      </c>
      <c r="AO4" s="105" t="s">
        <v>389</v>
      </c>
      <c r="AP4" s="102">
        <v>38</v>
      </c>
      <c r="AQ4" s="103"/>
      <c r="AR4" s="107" t="s">
        <v>776</v>
      </c>
      <c r="AS4" s="106" t="s">
        <v>389</v>
      </c>
      <c r="AT4" s="102">
        <v>39</v>
      </c>
      <c r="AU4" s="103"/>
      <c r="AV4" s="107" t="s">
        <v>790</v>
      </c>
      <c r="AW4" s="105" t="s">
        <v>389</v>
      </c>
      <c r="AX4" s="102">
        <v>40</v>
      </c>
      <c r="AY4" s="103"/>
      <c r="AZ4" s="107" t="s">
        <v>797</v>
      </c>
      <c r="BA4" s="106" t="s">
        <v>389</v>
      </c>
      <c r="BB4" s="102">
        <v>41</v>
      </c>
      <c r="BC4" s="103"/>
      <c r="BD4" s="107" t="s">
        <v>807</v>
      </c>
      <c r="BE4" s="105" t="s">
        <v>389</v>
      </c>
      <c r="BF4" s="102">
        <v>42</v>
      </c>
      <c r="BG4" s="103"/>
      <c r="BH4" s="107" t="s">
        <v>815</v>
      </c>
      <c r="BI4" s="106" t="s">
        <v>389</v>
      </c>
      <c r="BJ4" s="102">
        <v>43</v>
      </c>
      <c r="BK4" s="103"/>
      <c r="BL4" s="107" t="s">
        <v>830</v>
      </c>
      <c r="BM4" s="105" t="s">
        <v>389</v>
      </c>
      <c r="BN4" s="102">
        <v>44</v>
      </c>
      <c r="BO4" s="103"/>
      <c r="BP4" s="107" t="s">
        <v>839</v>
      </c>
      <c r="BQ4" s="106" t="s">
        <v>389</v>
      </c>
      <c r="BR4" s="102">
        <v>45</v>
      </c>
      <c r="BS4" s="103"/>
      <c r="BT4" s="107" t="s">
        <v>847</v>
      </c>
      <c r="BU4" s="105" t="s">
        <v>389</v>
      </c>
      <c r="BV4" s="102">
        <v>46</v>
      </c>
      <c r="BW4" s="103"/>
      <c r="BX4" s="107" t="s">
        <v>856</v>
      </c>
      <c r="BY4" s="106" t="s">
        <v>389</v>
      </c>
      <c r="BZ4" s="102">
        <v>47</v>
      </c>
      <c r="CA4" s="103"/>
      <c r="CB4" s="107" t="s">
        <v>1271</v>
      </c>
      <c r="CC4" s="105" t="s">
        <v>389</v>
      </c>
      <c r="CD4" s="102">
        <v>48</v>
      </c>
      <c r="CE4" s="103"/>
      <c r="CF4" s="107" t="s">
        <v>1201</v>
      </c>
      <c r="CG4" s="106" t="s">
        <v>389</v>
      </c>
      <c r="CH4" s="102"/>
      <c r="CI4" s="103"/>
      <c r="CJ4" s="107"/>
    </row>
    <row r="5" spans="1:88" ht="54.75" customHeight="1" x14ac:dyDescent="0.25">
      <c r="A5" s="74" t="s">
        <v>390</v>
      </c>
      <c r="B5" s="74" t="s">
        <v>277</v>
      </c>
      <c r="C5" s="75"/>
      <c r="D5" s="74" t="s">
        <v>268</v>
      </c>
      <c r="E5" s="76" t="s">
        <v>276</v>
      </c>
      <c r="F5" s="76" t="s">
        <v>277</v>
      </c>
      <c r="G5" s="77"/>
      <c r="H5" s="76" t="s">
        <v>268</v>
      </c>
      <c r="I5" s="74" t="s">
        <v>276</v>
      </c>
      <c r="J5" s="74" t="s">
        <v>277</v>
      </c>
      <c r="K5" s="75"/>
      <c r="L5" s="74" t="s">
        <v>268</v>
      </c>
      <c r="M5" s="76" t="s">
        <v>276</v>
      </c>
      <c r="N5" s="76" t="s">
        <v>277</v>
      </c>
      <c r="O5" s="77"/>
      <c r="P5" s="76" t="s">
        <v>268</v>
      </c>
      <c r="Q5" s="74" t="s">
        <v>276</v>
      </c>
      <c r="R5" s="74" t="s">
        <v>277</v>
      </c>
      <c r="S5" s="55"/>
      <c r="T5" s="74" t="s">
        <v>268</v>
      </c>
      <c r="U5" s="76" t="s">
        <v>276</v>
      </c>
      <c r="V5" s="76" t="s">
        <v>277</v>
      </c>
      <c r="W5" s="117"/>
      <c r="X5" s="76" t="s">
        <v>268</v>
      </c>
      <c r="Y5" s="74" t="s">
        <v>276</v>
      </c>
      <c r="Z5" s="74" t="s">
        <v>277</v>
      </c>
      <c r="AA5" s="55"/>
      <c r="AB5" s="74" t="s">
        <v>268</v>
      </c>
      <c r="AC5" s="76" t="s">
        <v>276</v>
      </c>
      <c r="AD5" s="76" t="s">
        <v>277</v>
      </c>
      <c r="AE5" s="117"/>
      <c r="AF5" s="76" t="s">
        <v>268</v>
      </c>
      <c r="AG5" s="74" t="s">
        <v>276</v>
      </c>
      <c r="AH5" s="74" t="s">
        <v>277</v>
      </c>
      <c r="AI5" s="55"/>
      <c r="AJ5" s="74" t="s">
        <v>268</v>
      </c>
      <c r="AK5" s="76" t="s">
        <v>276</v>
      </c>
      <c r="AL5" s="76" t="s">
        <v>277</v>
      </c>
      <c r="AM5" s="117"/>
      <c r="AN5" s="76" t="s">
        <v>268</v>
      </c>
      <c r="AO5" s="74" t="s">
        <v>276</v>
      </c>
      <c r="AP5" s="74" t="s">
        <v>277</v>
      </c>
      <c r="AQ5" s="55"/>
      <c r="AR5" s="74" t="s">
        <v>268</v>
      </c>
      <c r="AS5" s="76" t="s">
        <v>276</v>
      </c>
      <c r="AT5" s="76" t="s">
        <v>277</v>
      </c>
      <c r="AU5" s="117"/>
      <c r="AV5" s="76" t="s">
        <v>268</v>
      </c>
      <c r="AW5" s="74" t="s">
        <v>276</v>
      </c>
      <c r="AX5" s="74" t="s">
        <v>277</v>
      </c>
      <c r="AY5" s="55"/>
      <c r="AZ5" s="74" t="s">
        <v>268</v>
      </c>
      <c r="BA5" s="76" t="s">
        <v>276</v>
      </c>
      <c r="BB5" s="76" t="s">
        <v>277</v>
      </c>
      <c r="BC5" s="117"/>
      <c r="BD5" s="76" t="s">
        <v>268</v>
      </c>
      <c r="BE5" s="74" t="s">
        <v>276</v>
      </c>
      <c r="BF5" s="74" t="s">
        <v>277</v>
      </c>
      <c r="BG5" s="55"/>
      <c r="BH5" s="74" t="s">
        <v>268</v>
      </c>
      <c r="BI5" s="76" t="s">
        <v>276</v>
      </c>
      <c r="BJ5" s="76" t="s">
        <v>277</v>
      </c>
      <c r="BK5" s="117"/>
      <c r="BL5" s="76" t="s">
        <v>268</v>
      </c>
      <c r="BM5" s="74" t="s">
        <v>276</v>
      </c>
      <c r="BN5" s="74" t="s">
        <v>277</v>
      </c>
      <c r="BO5" s="55"/>
      <c r="BP5" s="74" t="s">
        <v>268</v>
      </c>
      <c r="BQ5" s="76" t="s">
        <v>276</v>
      </c>
      <c r="BR5" s="76" t="s">
        <v>277</v>
      </c>
      <c r="BS5" s="117"/>
      <c r="BT5" s="76" t="s">
        <v>268</v>
      </c>
      <c r="BU5" s="74" t="s">
        <v>276</v>
      </c>
      <c r="BV5" s="74" t="s">
        <v>277</v>
      </c>
      <c r="BW5" s="55"/>
      <c r="BX5" s="74" t="s">
        <v>268</v>
      </c>
      <c r="BY5" s="76" t="s">
        <v>276</v>
      </c>
      <c r="BZ5" s="76" t="s">
        <v>277</v>
      </c>
      <c r="CA5" s="117"/>
      <c r="CB5" s="76" t="s">
        <v>268</v>
      </c>
      <c r="CC5" s="74" t="s">
        <v>276</v>
      </c>
      <c r="CD5" s="74" t="s">
        <v>277</v>
      </c>
      <c r="CE5" s="55"/>
      <c r="CF5" s="74" t="s">
        <v>268</v>
      </c>
      <c r="CG5" s="76" t="s">
        <v>276</v>
      </c>
      <c r="CH5" s="76" t="s">
        <v>277</v>
      </c>
      <c r="CI5" s="117"/>
      <c r="CJ5" s="76" t="s">
        <v>268</v>
      </c>
    </row>
    <row r="6" spans="1:88" ht="22.5" customHeight="1" x14ac:dyDescent="0.25">
      <c r="A6" s="56" t="s">
        <v>252</v>
      </c>
      <c r="B6" s="45" t="s">
        <v>395</v>
      </c>
      <c r="C6" s="45">
        <f>IF(B6="X",1,0)+ IF(B7="X",1,0)+ IF(B8="X",1,0)+ IF(B9="X",1,0)+ IF(B10="X",1,0)+ IF(B11="X",1,0)+ IF(B12="X",1,0)+ IF(B13="X",1)+ IF(B14="X",1,0)+ IF(B23="X",1,0)+ IF(B15="X",1,0)+ IF(B16="X",1,0)+ IF(B17="X",1)+ IF(B18="X",1,0)+ IF(B19="X",1,0)+ IF(B20="X",1,0)+ IF(B21="X",1,0)+ IF(B22="X",1,0)</f>
        <v>10</v>
      </c>
      <c r="D6" s="356" t="str">
        <f>IF(C6=0,"Sin Impacto",IF(C6&lt;=5,"Impacto Moderado",IF(C6&lt;=11,"Impacto Mayor",IF(C6&lt;=18,"Impacto Catastrófico"))))</f>
        <v>Impacto Mayor</v>
      </c>
      <c r="E6" s="57" t="s">
        <v>252</v>
      </c>
      <c r="F6" s="45" t="s">
        <v>395</v>
      </c>
      <c r="G6" s="45">
        <f>IF(F6="X",1,0)+ IF(F7="X",1,0)+ IF(F8="X",1,0)+ IF(F9="X",1,0)+ IF(F10="X",1,0)+ IF(F11="X",1,0)+ IF(F12="X",1,0)+ IF(F13="X",1)+ IF(F14="X",1,0)+ IF(F23="X",1,0)+ IF(F15="X",1,0)+ IF(F16="X",1,0)+ IF(F17="X",1)+ IF(F18="X",1,0)+ IF(F19="X",1,0)+ IF(F20="X",1,0)+ IF(F21="X",1,0)+ IF(F22="X",1,0)</f>
        <v>10</v>
      </c>
      <c r="H6" s="356" t="str">
        <f>IF(G6=0,"Sin Impacto",IF(G6&lt;=5,"Impacto Moderado",IF(G6&lt;=11,"Impacto Mayor",IF(G6&lt;=18,"Impacto Catastrófico"))))</f>
        <v>Impacto Mayor</v>
      </c>
      <c r="I6" s="56" t="s">
        <v>252</v>
      </c>
      <c r="J6" s="45" t="s">
        <v>395</v>
      </c>
      <c r="K6" s="45">
        <f>IF(J6="X",1,0)+ IF(J7="X",1,0)+ IF(J8="X",1,0)+ IF(J9="X",1,0)+ IF(J10="X",1,0)+ IF(J11="X",1,0)+ IF(J12="X",1,0)+ IF(J13="X",1)+ IF(J14="X",1,0)+ IF(J23="X",1,0)+ IF(J15="X",1,0)+ IF(J16="X",1,0)+ IF(J17="X",1)+ IF(J18="X",1,0)+ IF(J19="X",1,0)+ IF(J20="X",1,0)+ IF(J21="X",1,0)+ IF(J22="X",1,0)</f>
        <v>12</v>
      </c>
      <c r="L6" s="356" t="str">
        <f>IF(K6=0,"Sin Impacto",IF(K6&lt;=5,"Impacto Moderado",IF(K6&lt;=11,"Impacto Mayor",IF(K6&lt;=18,"Impacto Catastrófico"))))</f>
        <v>Impacto Catastrófico</v>
      </c>
      <c r="M6" s="57" t="s">
        <v>252</v>
      </c>
      <c r="N6" s="45" t="s">
        <v>395</v>
      </c>
      <c r="O6" s="45">
        <f>IF(N6="X",1,0)+ IF(N7="X",1,0)+ IF(N8="X",1,0)+ IF(N9="X",1,0)+ IF(N10="X",1,0)+ IF(N11="X",1,0)+ IF(N12="X",1,0)+ IF(N13="X",1)+ IF(N14="X",1,0)+ IF(N23="X",1,0)+ IF(N15="X",1,0)+ IF(N16="X",1,0)+ IF(N17="X",1)+ IF(N18="X",1,0)+ IF(N19="X",1,0)+ IF(N20="X",1,0)+ IF(N21="X",1,0)+ IF(N22="X",1,0)</f>
        <v>3</v>
      </c>
      <c r="P6" s="356" t="str">
        <f>IF(O6=0,"Sin Impacto",IF(O6&lt;=5,"Impacto Moderado",IF(O6&lt;=11,"Impacto Mayor",IF(O6&lt;=18,"Impacto Catastrófico"))))</f>
        <v>Impacto Moderado</v>
      </c>
      <c r="Q6" s="56" t="s">
        <v>252</v>
      </c>
      <c r="R6" s="115" t="s">
        <v>395</v>
      </c>
      <c r="S6" s="45">
        <f>IF(R6="X",1,0)+ IF(R7="X",1,0)+ IF(R8="X",1,0)+ IF(R9="X",1,0)+ IF(R10="X",1,0)+ IF(R11="X",1,0)+ IF(R12="X",1,0)+ IF(R13="X",1)+ IF(R14="X",1,0)+ IF(R23="X",1,0)+ IF(R15="X",1,0)+ IF(R16="X",1,0)+ IF(R17="X",1)+ IF(R18="X",1,0)+ IF(R19="X",1,0)+ IF(R20="X",1,0)+ IF(R21="X",1,0)+ IF(R22="X",1,0)</f>
        <v>8</v>
      </c>
      <c r="T6" s="356" t="str">
        <f>IF(S6=0,"Sin Impacto",IF(S6&lt;=5,"Impacto Moderado",IF(S6&lt;=11,"Impacto Mayor",IF(S6&lt;=18,"Impacto Catastrófico"))))</f>
        <v>Impacto Mayor</v>
      </c>
      <c r="U6" s="57" t="s">
        <v>252</v>
      </c>
      <c r="V6" s="115" t="s">
        <v>395</v>
      </c>
      <c r="W6" s="45">
        <f>IF(V6="X",1,0)+ IF(V7="X",1,0)+ IF(V8="X",1,0)+ IF(V9="X",1,0)+ IF(V10="X",1,0)+ IF(V11="X",1,0)+ IF(V12="X",1,0)+ IF(V13="X",1)+ IF(V14="X",1,0)+ IF(V23="X",1,0)+ IF(V15="X",1,0)+ IF(V16="X",1,0)+ IF(V17="X",1)+ IF(V18="X",1,0)+ IF(V19="X",1,0)+ IF(V20="X",1,0)+ IF(V21="X",1,0)+ IF(V22="X",1,0)</f>
        <v>15</v>
      </c>
      <c r="X6" s="356" t="str">
        <f>IF(W6=0,"Sin Impacto",IF(W6&lt;=5,"Impacto Moderado",IF(W6&lt;=11,"Impacto Mayor",IF(W6&lt;=18,"Impacto Catastrófico"))))</f>
        <v>Impacto Catastrófico</v>
      </c>
      <c r="Y6" s="56" t="s">
        <v>252</v>
      </c>
      <c r="Z6" s="115" t="s">
        <v>395</v>
      </c>
      <c r="AA6" s="45">
        <f>IF(Z6="X",1,0)+ IF(Z7="X",1,0)+ IF(Z8="X",1,0)+ IF(Z9="X",1,0)+ IF(Z10="X",1,0)+ IF(Z11="X",1,0)+ IF(Z12="X",1,0)+ IF(Z13="X",1)+ IF(Z14="X",1,0)+ IF(Z23="X",1,0)+ IF(Z15="X",1,0)+ IF(Z16="X",1,0)+ IF(Z17="X",1)+ IF(Z18="X",1,0)+ IF(Z19="X",1,0)+ IF(Z20="X",1,0)+ IF(Z21="X",1,0)+ IF(Z22="X",1,0)</f>
        <v>15</v>
      </c>
      <c r="AB6" s="356" t="str">
        <f>IF(AA6=0,"Sin Impacto",IF(AA6&lt;=5,"Impacto Moderado",IF(AA6&lt;=11,"Impacto Mayor",IF(AA6&lt;=18,"Impacto Catastrófico"))))</f>
        <v>Impacto Catastrófico</v>
      </c>
      <c r="AC6" s="57" t="s">
        <v>252</v>
      </c>
      <c r="AD6" s="115" t="s">
        <v>395</v>
      </c>
      <c r="AE6" s="45">
        <f>IF(AD6="X",1,0)+ IF(AD7="X",1,0)+ IF(AD8="X",1,0)+ IF(AD9="X",1,0)+ IF(AD10="X",1,0)+ IF(AD11="X",1,0)+ IF(AD12="X",1,0)+ IF(AD13="X",1)+ IF(AD14="X",1,0)+ IF(AD23="X",1,0)+ IF(AD15="X",1,0)+ IF(AD16="X",1,0)+ IF(AD17="X",1)+ IF(AD18="X",1,0)+ IF(AD19="X",1,0)+ IF(AD20="X",1,0)+ IF(AD21="X",1,0)+ IF(AD22="X",1,0)</f>
        <v>15</v>
      </c>
      <c r="AF6" s="356" t="str">
        <f>IF(AE6=0,"Sin Impacto",IF(AE6&lt;=5,"Impacto Moderado",IF(AE6&lt;=11,"Impacto Mayor",IF(AE6&lt;=18,"Impacto Catastrófico"))))</f>
        <v>Impacto Catastrófico</v>
      </c>
      <c r="AG6" s="56" t="s">
        <v>252</v>
      </c>
      <c r="AH6" s="115" t="s">
        <v>395</v>
      </c>
      <c r="AI6" s="45">
        <f>IF(AH6="X",1,0)+ IF(AH7="X",1,0)+ IF(AH8="X",1,0)+ IF(AH9="X",1,0)+ IF(AH10="X",1,0)+ IF(AH11="X",1,0)+ IF(AH12="X",1,0)+ IF(AH13="X",1)+ IF(AH14="X",1,0)+ IF(AH23="X",1,0)+ IF(AH15="X",1,0)+ IF(AH16="X",1,0)+ IF(AH17="X",1)+ IF(AH18="X",1,0)+ IF(AH19="X",1,0)+ IF(AH20="X",1,0)+ IF(AH21="X",1,0)+ IF(AH22="X",1,0)</f>
        <v>5</v>
      </c>
      <c r="AJ6" s="356" t="str">
        <f>IF(AI6=0,"Sin Impacto",IF(AI6&lt;=5,"Impacto Moderado",IF(AI6&lt;=11,"Impacto Mayor",IF(AI6&lt;=18,"Impacto Catastrófico"))))</f>
        <v>Impacto Moderado</v>
      </c>
      <c r="AK6" s="57" t="s">
        <v>252</v>
      </c>
      <c r="AL6" s="45"/>
      <c r="AM6" s="45">
        <f>IF(AL6="X",1,0)+ IF(AL7="X",1,0)+ IF(AL8="X",1,0)+ IF(AL9="X",1,0)+ IF(AL10="X",1,0)+ IF(AL11="X",1,0)+ IF(AL12="X",1,0)+ IF(AL13="X",1)+ IF(AL14="X",1,0)+ IF(AL23="X",1,0)+ IF(AL15="X",1,0)+ IF(AL16="X",1,0)+ IF(AL17="X",1)+ IF(AL18="X",1,0)+ IF(AL19="X",1,0)+ IF(AL20="X",1,0)+ IF(AL21="X",1,0)+ IF(AL22="X",1,0)</f>
        <v>9</v>
      </c>
      <c r="AN6" s="356" t="str">
        <f>IF(AM6=0,"Sin Impacto",IF(AM6&lt;=5,"Impacto Moderado",IF(AM6&lt;=11,"Impacto Mayor",IF(AM6&lt;=18,"Impacto Catastrófico"))))</f>
        <v>Impacto Mayor</v>
      </c>
      <c r="AO6" s="56" t="s">
        <v>252</v>
      </c>
      <c r="AP6" s="115" t="s">
        <v>395</v>
      </c>
      <c r="AQ6" s="45">
        <f>IF(AP6="X",1,0)+ IF(AP7="X",1,0)+ IF(AP8="X",1,0)+ IF(AP9="X",1,0)+ IF(AP10="X",1,0)+ IF(AP11="X",1,0)+ IF(AP12="X",1,0)+ IF(AP13="X",1)+ IF(AP14="X",1,0)+ IF(AP23="X",1,0)+ IF(AP15="X",1,0)+ IF(AP16="X",1,0)+ IF(AP17="X",1)+ IF(AP18="X",1,0)+ IF(AP19="X",1,0)+ IF(AP20="X",1,0)+ IF(AP21="X",1,0)+ IF(AP22="X",1,0)</f>
        <v>10</v>
      </c>
      <c r="AR6" s="356" t="str">
        <f>IF(AQ6=0,"Sin Impacto",IF(AQ6&lt;=5,"Impacto Moderado",IF(AQ6&lt;=11,"Impacto Mayor",IF(AQ6&lt;=18,"Impacto Catastrófico"))))</f>
        <v>Impacto Mayor</v>
      </c>
      <c r="AS6" s="57" t="s">
        <v>252</v>
      </c>
      <c r="AT6" s="115" t="s">
        <v>395</v>
      </c>
      <c r="AU6" s="45">
        <f>IF(AT6="X",1,0)+ IF(AT7="X",1,0)+ IF(AT8="X",1,0)+ IF(AT9="X",1,0)+ IF(AT10="X",1,0)+ IF(AT11="X",1,0)+ IF(AT12="X",1,0)+ IF(AT13="X",1)+ IF(AT14="X",1,0)+ IF(AT23="X",1,0)+ IF(AT15="X",1,0)+ IF(AT16="X",1,0)+ IF(AT17="X",1)+ IF(AT18="X",1,0)+ IF(AT19="X",1,0)+ IF(AT20="X",1,0)+ IF(AT21="X",1,0)+ IF(AT22="X",1,0)</f>
        <v>18</v>
      </c>
      <c r="AV6" s="356" t="str">
        <f>IF(AU6=0,"Sin Impacto",IF(AU6&lt;=5,"Impacto Moderado",IF(AU6&lt;=11,"Impacto Mayor",IF(AU6&lt;=18,"Impacto Catastrófico"))))</f>
        <v>Impacto Catastrófico</v>
      </c>
      <c r="AW6" s="56" t="s">
        <v>252</v>
      </c>
      <c r="AX6" s="115" t="s">
        <v>395</v>
      </c>
      <c r="AY6" s="45">
        <f>IF(AX6="X",1,0)+ IF(AX7="X",1,0)+ IF(AX8="X",1,0)+ IF(AX9="X",1,0)+ IF(AX10="X",1,0)+ IF(AX11="X",1,0)+ IF(AX12="X",1,0)+ IF(AX13="X",1)+ IF(AX14="X",1,0)+ IF(AX23="X",1,0)+ IF(AX15="X",1,0)+ IF(AX16="X",1,0)+ IF(AX17="X",1)+ IF(AX18="X",1,0)+ IF(AX19="X",1,0)+ IF(AX20="X",1,0)+ IF(AX21="X",1,0)+ IF(AX22="X",1,0)</f>
        <v>18</v>
      </c>
      <c r="AZ6" s="356" t="str">
        <f>IF(AY6=0,"Sin Impacto",IF(AY6&lt;=5,"Impacto Moderado",IF(AY6&lt;=11,"Impacto Mayor",IF(AY6&lt;=18,"Impacto Catastrófico"))))</f>
        <v>Impacto Catastrófico</v>
      </c>
      <c r="BA6" s="57" t="s">
        <v>252</v>
      </c>
      <c r="BB6" s="115" t="s">
        <v>395</v>
      </c>
      <c r="BC6" s="45">
        <f>IF(BB6="X",1,0)+ IF(BB7="X",1,0)+ IF(BB8="X",1,0)+ IF(BB9="X",1,0)+ IF(BB10="X",1,0)+ IF(BB11="X",1,0)+ IF(BB12="X",1,0)+ IF(BB13="X",1)+ IF(BB14="X",1,0)+ IF(BB23="X",1,0)+ IF(BB15="X",1,0)+ IF(BB16="X",1,0)+ IF(BB17="X",1)+ IF(BB18="X",1,0)+ IF(BB19="X",1,0)+ IF(BB20="X",1,0)+ IF(BB21="X",1,0)+ IF(BB22="X",1,0)</f>
        <v>11</v>
      </c>
      <c r="BD6" s="356" t="str">
        <f>IF(BC6=0,"Sin Impacto",IF(BC6&lt;=5,"Impacto Moderado",IF(BC6&lt;=11,"Impacto Mayor",IF(BC6&lt;=18,"Impacto Catastrófico"))))</f>
        <v>Impacto Mayor</v>
      </c>
      <c r="BE6" s="56" t="s">
        <v>252</v>
      </c>
      <c r="BF6" s="115" t="s">
        <v>395</v>
      </c>
      <c r="BG6" s="45">
        <f>IF(BF6="X",1,0)+ IF(BF7="X",1,0)+ IF(BF8="X",1,0)+ IF(BF9="X",1,0)+ IF(BF10="X",1,0)+ IF(BF11="X",1,0)+ IF(BF12="X",1,0)+ IF(BF13="X",1)+ IF(BF14="X",1,0)+ IF(BF23="X",1,0)+ IF(BF15="X",1,0)+ IF(BF16="X",1,0)+ IF(BF17="X",1)+ IF(BF18="X",1,0)+ IF(BF19="X",1,0)+ IF(BF20="X",1,0)+ IF(BF21="X",1,0)+ IF(BF22="X",1,0)</f>
        <v>15</v>
      </c>
      <c r="BH6" s="356" t="str">
        <f>IF(BG6=0,"Sin Impacto",IF(BG6&lt;=5,"Impacto Moderado",IF(BG6&lt;=11,"Impacto Mayor",IF(BG6&lt;=18,"Impacto Catastrófico"))))</f>
        <v>Impacto Catastrófico</v>
      </c>
      <c r="BI6" s="57" t="s">
        <v>252</v>
      </c>
      <c r="BJ6" s="115" t="s">
        <v>395</v>
      </c>
      <c r="BK6" s="45">
        <f>IF(BJ6="X",1,0)+ IF(BJ7="X",1,0)+ IF(BJ8="X",1,0)+ IF(BJ9="X",1,0)+ IF(BJ10="X",1,0)+ IF(BJ11="X",1,0)+ IF(BJ12="X",1,0)+ IF(BJ13="X",1)+ IF(BJ14="X",1,0)+ IF(BJ23="X",1,0)+ IF(BJ15="X",1,0)+ IF(BJ16="X",1,0)+ IF(BJ17="X",1)+ IF(BJ18="X",1,0)+ IF(BJ19="X",1,0)+ IF(BJ20="X",1,0)+ IF(BJ21="X",1,0)+ IF(BJ22="X",1,0)</f>
        <v>5</v>
      </c>
      <c r="BL6" s="356" t="str">
        <f>IF(BK6=0,"Sin Impacto",IF(BK6&lt;=5,"Impacto Moderado",IF(BK6&lt;=11,"Impacto Mayor",IF(BK6&lt;=18,"Impacto Catastrófico"))))</f>
        <v>Impacto Moderado</v>
      </c>
      <c r="BM6" s="56" t="s">
        <v>252</v>
      </c>
      <c r="BN6" s="115" t="s">
        <v>395</v>
      </c>
      <c r="BO6" s="45">
        <f>IF(BN6="X",1,0)+ IF(BN7="X",1,0)+ IF(BN8="X",1,0)+ IF(BN9="X",1,0)+ IF(BN10="X",1,0)+ IF(BN11="X",1,0)+ IF(BN12="X",1,0)+ IF(BN13="X",1)+ IF(BN14="X",1,0)+ IF(BN23="X",1,0)+ IF(BN15="X",1,0)+ IF(BN16="X",1,0)+ IF(BN17="X",1)+ IF(BN18="X",1,0)+ IF(BN19="X",1,0)+ IF(BN20="X",1,0)+ IF(BN21="X",1,0)+ IF(BN22="X",1,0)</f>
        <v>5</v>
      </c>
      <c r="BP6" s="356" t="str">
        <f>IF(BO6=0,"Sin Impacto",IF(BO6&lt;=5,"Impacto Moderado",IF(BO6&lt;=11,"Impacto Mayor",IF(BO6&lt;=18,"Impacto Catastrófico"))))</f>
        <v>Impacto Moderado</v>
      </c>
      <c r="BQ6" s="57" t="s">
        <v>252</v>
      </c>
      <c r="BR6" s="112"/>
      <c r="BS6" s="45">
        <f>IF(BR6="X",1,0)+ IF(BR7="X",1,0)+ IF(BR8="X",1,0)+ IF(BR9="X",1,0)+ IF(BR10="X",1,0)+ IF(BR11="X",1,0)+ IF(BR12="X",1,0)+ IF(BR13="X",1)+ IF(BR14="X",1,0)+ IF(BR23="X",1,0)+ IF(BR15="X",1,0)+ IF(BR16="X",1,0)+ IF(BR17="X",1)+ IF(BR18="X",1,0)+ IF(BR19="X",1,0)+ IF(BR20="X",1,0)+ IF(BR21="X",1,0)+ IF(BR22="X",1,0)</f>
        <v>0</v>
      </c>
      <c r="BT6" s="356" t="str">
        <f>IF(BS6=0,"Sin Impacto",IF(BS6&lt;=5,"Impacto Moderado",IF(BS6&lt;=11,"Impacto Mayor",IF(BS6&lt;=18,"Impacto Catastrófico"))))</f>
        <v>Sin Impacto</v>
      </c>
      <c r="BU6" s="56" t="s">
        <v>252</v>
      </c>
      <c r="BV6" s="112"/>
      <c r="BW6" s="45">
        <f>IF(BV6="X",1,0)+ IF(BV7="X",1,0)+ IF(BV8="X",1,0)+ IF(BV9="X",1,0)+ IF(BV10="X",1,0)+ IF(BV11="X",1,0)+ IF(BV12="X",1,0)+ IF(BV13="X",1)+ IF(BV14="X",1,0)+ IF(BV23="X",1,0)+ IF(BV15="X",1,0)+ IF(BV16="X",1,0)+ IF(BV17="X",1)+ IF(BV18="X",1,0)+ IF(BV19="X",1,0)+ IF(BV20="X",1,0)+ IF(BV21="X",1,0)+ IF(BV22="X",1,0)</f>
        <v>0</v>
      </c>
      <c r="BX6" s="356" t="str">
        <f>IF(BW6=0,"Sin Impacto",IF(BW6&lt;=5,"Impacto Moderado",IF(BW6&lt;=11,"Impacto Mayor",IF(BW6&lt;=18,"Impacto Catastrófico"))))</f>
        <v>Sin Impacto</v>
      </c>
      <c r="BY6" s="57" t="s">
        <v>252</v>
      </c>
      <c r="BZ6" s="128" t="s">
        <v>395</v>
      </c>
      <c r="CA6" s="45">
        <f>IF(BZ6="X",1,0)+ IF(BZ7="X",1,0)+ IF(BZ8="X",1,0)+ IF(BZ9="X",1,0)+ IF(BZ10="X",1,0)+ IF(BZ11="X",1,0)+ IF(BZ12="X",1,0)+ IF(BZ13="X",1)+ IF(BZ14="X",1,0)+ IF(BZ23="X",1,0)+ IF(BZ15="X",1,0)+ IF(BZ16="X",1,0)+ IF(BZ17="X",1)+ IF(BZ18="X",1,0)+ IF(BZ19="X",1,0)+ IF(BZ20="X",1,0)+ IF(BZ21="X",1,0)+ IF(BZ22="X",1,0)</f>
        <v>15</v>
      </c>
      <c r="CB6" s="356" t="str">
        <f>IF(CA6=0,"Sin Impacto",IF(CA6&lt;=5,"Impacto Moderado",IF(CA6&lt;=11,"Impacto Mayor",IF(CA6&lt;=18,"Impacto Catastrófico"))))</f>
        <v>Impacto Catastrófico</v>
      </c>
      <c r="CC6" s="56" t="s">
        <v>252</v>
      </c>
      <c r="CD6" s="45" t="s">
        <v>395</v>
      </c>
      <c r="CE6" s="45">
        <f>IF(CD6="X",1,0)+ IF(CD7="X",1,0)+ IF(CD8="X",1,0)+ IF(CD9="X",1,0)+ IF(CD10="X",1,0)+ IF(CD11="X",1,0)+ IF(CD12="X",1,0)+ IF(CD13="X",1)+ IF(CD14="X",1,0)+ IF(CD23="X",1,0)+ IF(CD15="X",1,0)+ IF(CD16="X",1,0)+ IF(CD17="X",1)+ IF(CD18="X",1,0)+ IF(CD19="X",1,0)+ IF(CD20="X",1,0)+ IF(CD21="X",1,0)+ IF(CD22="X",1,0)</f>
        <v>11</v>
      </c>
      <c r="CF6" s="356" t="str">
        <f>IF(CE6=0,"Sin Impacto",IF(CE6&lt;=5,"Impacto Moderado",IF(CE6&lt;=11,"Impacto Mayor",IF(CE6&lt;=18,"Impacto Catastrófico"))))</f>
        <v>Impacto Mayor</v>
      </c>
      <c r="CG6" s="57" t="s">
        <v>252</v>
      </c>
      <c r="CH6" s="45"/>
      <c r="CI6" s="45">
        <f>IF(CH6="X",1,0)+ IF(CH7="X",1,0)+ IF(CH8="X",1,0)+ IF(CH9="X",1,0)+ IF(CH10="X",1,0)+ IF(CH11="X",1,0)+ IF(CH12="X",1,0)+ IF(CH13="X",1)+ IF(CH14="X",1,0)+ IF(CH23="X",1,0)+ IF(CH15="X",1,0)+ IF(CH16="X",1,0)+ IF(CH17="X",1)+ IF(CH18="X",1,0)+ IF(CH19="X",1,0)+ IF(CH20="X",1,0)+ IF(CH21="X",1,0)+ IF(CH22="X",1,0)</f>
        <v>0</v>
      </c>
      <c r="CJ6" s="356" t="str">
        <f>IF(CI6=0,"Sin Impacto",IF(CI6&lt;=5,"Impacto Moderado",IF(CI6&lt;=11,"Impacto Mayor",IF(CI6&lt;=18,"Impacto Catastrófico"))))</f>
        <v>Sin Impacto</v>
      </c>
    </row>
    <row r="7" spans="1:88" ht="33.75" x14ac:dyDescent="0.25">
      <c r="A7" s="56" t="s">
        <v>249</v>
      </c>
      <c r="B7" s="48" t="s">
        <v>395</v>
      </c>
      <c r="C7" s="46"/>
      <c r="D7" s="356"/>
      <c r="E7" s="57" t="s">
        <v>249</v>
      </c>
      <c r="F7" s="48" t="s">
        <v>395</v>
      </c>
      <c r="G7" s="46"/>
      <c r="H7" s="356"/>
      <c r="I7" s="56" t="s">
        <v>249</v>
      </c>
      <c r="J7" s="48" t="s">
        <v>395</v>
      </c>
      <c r="K7" s="46"/>
      <c r="L7" s="356"/>
      <c r="M7" s="57" t="s">
        <v>249</v>
      </c>
      <c r="N7" s="48"/>
      <c r="O7" s="46"/>
      <c r="P7" s="356"/>
      <c r="Q7" s="56" t="s">
        <v>249</v>
      </c>
      <c r="R7" s="119" t="s">
        <v>395</v>
      </c>
      <c r="S7" s="46"/>
      <c r="T7" s="356"/>
      <c r="U7" s="57" t="s">
        <v>249</v>
      </c>
      <c r="V7" s="119" t="s">
        <v>395</v>
      </c>
      <c r="W7" s="46"/>
      <c r="X7" s="356"/>
      <c r="Y7" s="56" t="s">
        <v>249</v>
      </c>
      <c r="Z7" s="119" t="s">
        <v>395</v>
      </c>
      <c r="AA7" s="46"/>
      <c r="AB7" s="356"/>
      <c r="AC7" s="57" t="s">
        <v>249</v>
      </c>
      <c r="AD7" s="119" t="s">
        <v>395</v>
      </c>
      <c r="AE7" s="46"/>
      <c r="AF7" s="356"/>
      <c r="AG7" s="56" t="s">
        <v>249</v>
      </c>
      <c r="AH7" s="119" t="s">
        <v>395</v>
      </c>
      <c r="AI7" s="46"/>
      <c r="AJ7" s="356"/>
      <c r="AK7" s="57" t="s">
        <v>249</v>
      </c>
      <c r="AL7" s="48" t="s">
        <v>568</v>
      </c>
      <c r="AM7" s="46"/>
      <c r="AN7" s="356"/>
      <c r="AO7" s="56" t="s">
        <v>249</v>
      </c>
      <c r="AP7" s="119" t="s">
        <v>395</v>
      </c>
      <c r="AQ7" s="46"/>
      <c r="AR7" s="356"/>
      <c r="AS7" s="57" t="s">
        <v>249</v>
      </c>
      <c r="AT7" s="119" t="s">
        <v>395</v>
      </c>
      <c r="AU7" s="46"/>
      <c r="AV7" s="356"/>
      <c r="AW7" s="56" t="s">
        <v>249</v>
      </c>
      <c r="AX7" s="119" t="s">
        <v>395</v>
      </c>
      <c r="AY7" s="46"/>
      <c r="AZ7" s="356"/>
      <c r="BA7" s="57" t="s">
        <v>249</v>
      </c>
      <c r="BB7" s="119"/>
      <c r="BC7" s="46"/>
      <c r="BD7" s="356"/>
      <c r="BE7" s="56" t="s">
        <v>249</v>
      </c>
      <c r="BF7" s="119" t="s">
        <v>395</v>
      </c>
      <c r="BG7" s="46"/>
      <c r="BH7" s="356"/>
      <c r="BI7" s="57" t="s">
        <v>249</v>
      </c>
      <c r="BJ7" s="119" t="s">
        <v>395</v>
      </c>
      <c r="BK7" s="46"/>
      <c r="BL7" s="356"/>
      <c r="BM7" s="56" t="s">
        <v>249</v>
      </c>
      <c r="BN7" s="119"/>
      <c r="BO7" s="46"/>
      <c r="BP7" s="356"/>
      <c r="BQ7" s="57" t="s">
        <v>249</v>
      </c>
      <c r="BR7" s="116"/>
      <c r="BS7" s="46"/>
      <c r="BT7" s="356"/>
      <c r="BU7" s="56" t="s">
        <v>249</v>
      </c>
      <c r="BV7" s="116"/>
      <c r="BW7" s="46"/>
      <c r="BX7" s="356"/>
      <c r="BY7" s="57" t="s">
        <v>249</v>
      </c>
      <c r="BZ7" s="133" t="s">
        <v>395</v>
      </c>
      <c r="CA7" s="46"/>
      <c r="CB7" s="356"/>
      <c r="CC7" s="56" t="s">
        <v>249</v>
      </c>
      <c r="CD7" s="48" t="s">
        <v>395</v>
      </c>
      <c r="CE7" s="46"/>
      <c r="CF7" s="356"/>
      <c r="CG7" s="57" t="s">
        <v>249</v>
      </c>
      <c r="CH7" s="48"/>
      <c r="CI7" s="46"/>
      <c r="CJ7" s="356"/>
    </row>
    <row r="8" spans="1:88" ht="22.5" x14ac:dyDescent="0.25">
      <c r="A8" s="56" t="s">
        <v>250</v>
      </c>
      <c r="B8" s="48"/>
      <c r="C8" s="46"/>
      <c r="D8" s="356"/>
      <c r="E8" s="57" t="s">
        <v>250</v>
      </c>
      <c r="F8" s="48"/>
      <c r="G8" s="46"/>
      <c r="H8" s="356"/>
      <c r="I8" s="56" t="s">
        <v>250</v>
      </c>
      <c r="J8" s="48" t="s">
        <v>395</v>
      </c>
      <c r="K8" s="46"/>
      <c r="L8" s="356"/>
      <c r="M8" s="57" t="s">
        <v>250</v>
      </c>
      <c r="N8" s="48"/>
      <c r="O8" s="46"/>
      <c r="P8" s="356"/>
      <c r="Q8" s="56" t="s">
        <v>250</v>
      </c>
      <c r="R8" s="119" t="s">
        <v>395</v>
      </c>
      <c r="S8" s="46"/>
      <c r="T8" s="356"/>
      <c r="U8" s="57" t="s">
        <v>250</v>
      </c>
      <c r="V8" s="119" t="s">
        <v>395</v>
      </c>
      <c r="W8" s="46"/>
      <c r="X8" s="356"/>
      <c r="Y8" s="56" t="s">
        <v>250</v>
      </c>
      <c r="Z8" s="119" t="s">
        <v>395</v>
      </c>
      <c r="AA8" s="46"/>
      <c r="AB8" s="356"/>
      <c r="AC8" s="57" t="s">
        <v>250</v>
      </c>
      <c r="AD8" s="119" t="s">
        <v>395</v>
      </c>
      <c r="AE8" s="46"/>
      <c r="AF8" s="356"/>
      <c r="AG8" s="56" t="s">
        <v>250</v>
      </c>
      <c r="AH8" s="119"/>
      <c r="AI8" s="46"/>
      <c r="AJ8" s="356"/>
      <c r="AK8" s="57" t="s">
        <v>250</v>
      </c>
      <c r="AL8" s="48" t="s">
        <v>568</v>
      </c>
      <c r="AM8" s="46"/>
      <c r="AN8" s="356"/>
      <c r="AO8" s="56" t="s">
        <v>250</v>
      </c>
      <c r="AP8" s="119" t="s">
        <v>395</v>
      </c>
      <c r="AQ8" s="46"/>
      <c r="AR8" s="356"/>
      <c r="AS8" s="57" t="s">
        <v>250</v>
      </c>
      <c r="AT8" s="119" t="s">
        <v>395</v>
      </c>
      <c r="AU8" s="46"/>
      <c r="AV8" s="356"/>
      <c r="AW8" s="56" t="s">
        <v>250</v>
      </c>
      <c r="AX8" s="119" t="s">
        <v>395</v>
      </c>
      <c r="AY8" s="46"/>
      <c r="AZ8" s="356"/>
      <c r="BA8" s="57" t="s">
        <v>250</v>
      </c>
      <c r="BB8" s="119"/>
      <c r="BC8" s="46"/>
      <c r="BD8" s="356"/>
      <c r="BE8" s="56" t="s">
        <v>250</v>
      </c>
      <c r="BF8" s="119"/>
      <c r="BG8" s="46"/>
      <c r="BH8" s="356"/>
      <c r="BI8" s="57" t="s">
        <v>250</v>
      </c>
      <c r="BJ8" s="119"/>
      <c r="BK8" s="46"/>
      <c r="BL8" s="356"/>
      <c r="BM8" s="56" t="s">
        <v>250</v>
      </c>
      <c r="BN8" s="119"/>
      <c r="BO8" s="46"/>
      <c r="BP8" s="356"/>
      <c r="BQ8" s="57" t="s">
        <v>250</v>
      </c>
      <c r="BR8" s="116"/>
      <c r="BS8" s="46"/>
      <c r="BT8" s="356"/>
      <c r="BU8" s="56" t="s">
        <v>250</v>
      </c>
      <c r="BV8" s="116"/>
      <c r="BW8" s="46"/>
      <c r="BX8" s="356"/>
      <c r="BY8" s="57" t="s">
        <v>250</v>
      </c>
      <c r="BZ8" s="133" t="s">
        <v>395</v>
      </c>
      <c r="CA8" s="46"/>
      <c r="CB8" s="356"/>
      <c r="CC8" s="56" t="s">
        <v>250</v>
      </c>
      <c r="CD8" s="48" t="s">
        <v>395</v>
      </c>
      <c r="CE8" s="46"/>
      <c r="CF8" s="356"/>
      <c r="CG8" s="57" t="s">
        <v>250</v>
      </c>
      <c r="CH8" s="48"/>
      <c r="CI8" s="46"/>
      <c r="CJ8" s="356"/>
    </row>
    <row r="9" spans="1:88" ht="33.75" x14ac:dyDescent="0.25">
      <c r="A9" s="56" t="s">
        <v>251</v>
      </c>
      <c r="B9" s="48"/>
      <c r="C9" s="46"/>
      <c r="D9" s="356"/>
      <c r="E9" s="57" t="s">
        <v>251</v>
      </c>
      <c r="F9" s="48"/>
      <c r="G9" s="46"/>
      <c r="H9" s="356"/>
      <c r="I9" s="56" t="s">
        <v>251</v>
      </c>
      <c r="J9" s="48"/>
      <c r="K9" s="46"/>
      <c r="L9" s="356"/>
      <c r="M9" s="57" t="s">
        <v>251</v>
      </c>
      <c r="N9" s="48"/>
      <c r="O9" s="46"/>
      <c r="P9" s="356"/>
      <c r="Q9" s="56" t="s">
        <v>251</v>
      </c>
      <c r="R9" s="119"/>
      <c r="S9" s="46"/>
      <c r="T9" s="356"/>
      <c r="U9" s="57" t="s">
        <v>251</v>
      </c>
      <c r="V9" s="119" t="s">
        <v>395</v>
      </c>
      <c r="W9" s="46"/>
      <c r="X9" s="356"/>
      <c r="Y9" s="56" t="s">
        <v>251</v>
      </c>
      <c r="Z9" s="119" t="s">
        <v>395</v>
      </c>
      <c r="AA9" s="46"/>
      <c r="AB9" s="356"/>
      <c r="AC9" s="57" t="s">
        <v>251</v>
      </c>
      <c r="AD9" s="119" t="s">
        <v>395</v>
      </c>
      <c r="AE9" s="46"/>
      <c r="AF9" s="356"/>
      <c r="AG9" s="56" t="s">
        <v>251</v>
      </c>
      <c r="AH9" s="119"/>
      <c r="AI9" s="46"/>
      <c r="AJ9" s="356"/>
      <c r="AK9" s="57" t="s">
        <v>251</v>
      </c>
      <c r="AL9" s="48"/>
      <c r="AM9" s="46"/>
      <c r="AN9" s="356"/>
      <c r="AO9" s="56" t="s">
        <v>251</v>
      </c>
      <c r="AP9" s="119" t="s">
        <v>395</v>
      </c>
      <c r="AQ9" s="46"/>
      <c r="AR9" s="356"/>
      <c r="AS9" s="57" t="s">
        <v>251</v>
      </c>
      <c r="AT9" s="119" t="s">
        <v>395</v>
      </c>
      <c r="AU9" s="46"/>
      <c r="AV9" s="356"/>
      <c r="AW9" s="56" t="s">
        <v>251</v>
      </c>
      <c r="AX9" s="119" t="s">
        <v>395</v>
      </c>
      <c r="AY9" s="46"/>
      <c r="AZ9" s="356"/>
      <c r="BA9" s="57" t="s">
        <v>251</v>
      </c>
      <c r="BB9" s="119"/>
      <c r="BC9" s="46"/>
      <c r="BD9" s="356"/>
      <c r="BE9" s="56" t="s">
        <v>251</v>
      </c>
      <c r="BF9" s="119" t="s">
        <v>395</v>
      </c>
      <c r="BG9" s="46"/>
      <c r="BH9" s="356"/>
      <c r="BI9" s="57" t="s">
        <v>251</v>
      </c>
      <c r="BJ9" s="119"/>
      <c r="BK9" s="46"/>
      <c r="BL9" s="356"/>
      <c r="BM9" s="56" t="s">
        <v>251</v>
      </c>
      <c r="BN9" s="119"/>
      <c r="BO9" s="46"/>
      <c r="BP9" s="356"/>
      <c r="BQ9" s="57" t="s">
        <v>251</v>
      </c>
      <c r="BR9" s="116"/>
      <c r="BS9" s="46"/>
      <c r="BT9" s="356"/>
      <c r="BU9" s="56" t="s">
        <v>251</v>
      </c>
      <c r="BV9" s="116"/>
      <c r="BW9" s="46"/>
      <c r="BX9" s="356"/>
      <c r="BY9" s="57" t="s">
        <v>251</v>
      </c>
      <c r="BZ9" s="133" t="s">
        <v>395</v>
      </c>
      <c r="CA9" s="46"/>
      <c r="CB9" s="356"/>
      <c r="CC9" s="56" t="s">
        <v>251</v>
      </c>
      <c r="CD9" s="48"/>
      <c r="CE9" s="46"/>
      <c r="CF9" s="356"/>
      <c r="CG9" s="57" t="s">
        <v>251</v>
      </c>
      <c r="CH9" s="48"/>
      <c r="CI9" s="46"/>
      <c r="CJ9" s="356"/>
    </row>
    <row r="10" spans="1:88" ht="33.75" x14ac:dyDescent="0.25">
      <c r="A10" s="56" t="s">
        <v>253</v>
      </c>
      <c r="B10" s="48" t="s">
        <v>395</v>
      </c>
      <c r="C10" s="46"/>
      <c r="D10" s="356"/>
      <c r="E10" s="57" t="s">
        <v>253</v>
      </c>
      <c r="F10" s="48" t="s">
        <v>395</v>
      </c>
      <c r="G10" s="46"/>
      <c r="H10" s="356"/>
      <c r="I10" s="56" t="s">
        <v>253</v>
      </c>
      <c r="J10" s="48" t="s">
        <v>395</v>
      </c>
      <c r="K10" s="46"/>
      <c r="L10" s="356"/>
      <c r="M10" s="57" t="s">
        <v>253</v>
      </c>
      <c r="N10" s="48" t="s">
        <v>395</v>
      </c>
      <c r="O10" s="46"/>
      <c r="P10" s="356"/>
      <c r="Q10" s="56" t="s">
        <v>253</v>
      </c>
      <c r="R10" s="119" t="s">
        <v>395</v>
      </c>
      <c r="S10" s="46"/>
      <c r="T10" s="356"/>
      <c r="U10" s="57" t="s">
        <v>253</v>
      </c>
      <c r="V10" s="119" t="s">
        <v>395</v>
      </c>
      <c r="W10" s="46"/>
      <c r="X10" s="356"/>
      <c r="Y10" s="56" t="s">
        <v>253</v>
      </c>
      <c r="Z10" s="119" t="s">
        <v>395</v>
      </c>
      <c r="AA10" s="46"/>
      <c r="AB10" s="356"/>
      <c r="AC10" s="57" t="s">
        <v>253</v>
      </c>
      <c r="AD10" s="119" t="s">
        <v>395</v>
      </c>
      <c r="AE10" s="46"/>
      <c r="AF10" s="356"/>
      <c r="AG10" s="56" t="s">
        <v>253</v>
      </c>
      <c r="AH10" s="119" t="s">
        <v>395</v>
      </c>
      <c r="AI10" s="46"/>
      <c r="AJ10" s="356"/>
      <c r="AK10" s="57" t="s">
        <v>253</v>
      </c>
      <c r="AL10" s="48" t="s">
        <v>568</v>
      </c>
      <c r="AM10" s="46"/>
      <c r="AN10" s="356"/>
      <c r="AO10" s="56" t="s">
        <v>253</v>
      </c>
      <c r="AP10" s="119" t="s">
        <v>395</v>
      </c>
      <c r="AQ10" s="46"/>
      <c r="AR10" s="356"/>
      <c r="AS10" s="57" t="s">
        <v>253</v>
      </c>
      <c r="AT10" s="119" t="s">
        <v>395</v>
      </c>
      <c r="AU10" s="46"/>
      <c r="AV10" s="356"/>
      <c r="AW10" s="56" t="s">
        <v>253</v>
      </c>
      <c r="AX10" s="119" t="s">
        <v>395</v>
      </c>
      <c r="AY10" s="46"/>
      <c r="AZ10" s="356"/>
      <c r="BA10" s="57" t="s">
        <v>253</v>
      </c>
      <c r="BB10" s="119" t="s">
        <v>395</v>
      </c>
      <c r="BC10" s="46"/>
      <c r="BD10" s="356"/>
      <c r="BE10" s="56" t="s">
        <v>253</v>
      </c>
      <c r="BF10" s="119" t="s">
        <v>395</v>
      </c>
      <c r="BG10" s="46"/>
      <c r="BH10" s="356"/>
      <c r="BI10" s="57" t="s">
        <v>253</v>
      </c>
      <c r="BJ10" s="119"/>
      <c r="BK10" s="46"/>
      <c r="BL10" s="356"/>
      <c r="BM10" s="56" t="s">
        <v>253</v>
      </c>
      <c r="BN10" s="119" t="s">
        <v>395</v>
      </c>
      <c r="BO10" s="46"/>
      <c r="BP10" s="356"/>
      <c r="BQ10" s="57" t="s">
        <v>253</v>
      </c>
      <c r="BR10" s="116"/>
      <c r="BS10" s="46"/>
      <c r="BT10" s="356"/>
      <c r="BU10" s="56" t="s">
        <v>253</v>
      </c>
      <c r="BV10" s="116"/>
      <c r="BW10" s="46"/>
      <c r="BX10" s="356"/>
      <c r="BY10" s="57" t="s">
        <v>253</v>
      </c>
      <c r="BZ10" s="133" t="s">
        <v>395</v>
      </c>
      <c r="CA10" s="46"/>
      <c r="CB10" s="356"/>
      <c r="CC10" s="56" t="s">
        <v>253</v>
      </c>
      <c r="CD10" s="48" t="s">
        <v>395</v>
      </c>
      <c r="CE10" s="46"/>
      <c r="CF10" s="356"/>
      <c r="CG10" s="57" t="s">
        <v>253</v>
      </c>
      <c r="CH10" s="48"/>
      <c r="CI10" s="46"/>
      <c r="CJ10" s="356"/>
    </row>
    <row r="11" spans="1:88" ht="24" customHeight="1" x14ac:dyDescent="0.25">
      <c r="A11" s="56" t="s">
        <v>254</v>
      </c>
      <c r="B11" s="48" t="s">
        <v>395</v>
      </c>
      <c r="C11" s="46"/>
      <c r="D11" s="356"/>
      <c r="E11" s="57" t="s">
        <v>254</v>
      </c>
      <c r="F11" s="48" t="s">
        <v>395</v>
      </c>
      <c r="G11" s="46"/>
      <c r="H11" s="356"/>
      <c r="I11" s="56" t="s">
        <v>254</v>
      </c>
      <c r="J11" s="48" t="s">
        <v>395</v>
      </c>
      <c r="K11" s="46"/>
      <c r="L11" s="356"/>
      <c r="M11" s="57" t="s">
        <v>254</v>
      </c>
      <c r="N11" s="48"/>
      <c r="O11" s="46"/>
      <c r="P11" s="356"/>
      <c r="Q11" s="56" t="s">
        <v>254</v>
      </c>
      <c r="R11" s="119" t="s">
        <v>395</v>
      </c>
      <c r="S11" s="46"/>
      <c r="T11" s="356"/>
      <c r="U11" s="57" t="s">
        <v>254</v>
      </c>
      <c r="V11" s="119" t="s">
        <v>395</v>
      </c>
      <c r="W11" s="46"/>
      <c r="X11" s="356"/>
      <c r="Y11" s="56" t="s">
        <v>254</v>
      </c>
      <c r="Z11" s="119" t="s">
        <v>395</v>
      </c>
      <c r="AA11" s="46"/>
      <c r="AB11" s="356"/>
      <c r="AC11" s="57" t="s">
        <v>254</v>
      </c>
      <c r="AD11" s="119" t="s">
        <v>395</v>
      </c>
      <c r="AE11" s="46"/>
      <c r="AF11" s="356"/>
      <c r="AG11" s="56" t="s">
        <v>254</v>
      </c>
      <c r="AH11" s="119"/>
      <c r="AI11" s="46"/>
      <c r="AJ11" s="356"/>
      <c r="AK11" s="57" t="s">
        <v>254</v>
      </c>
      <c r="AL11" s="48"/>
      <c r="AM11" s="46"/>
      <c r="AN11" s="356"/>
      <c r="AO11" s="56" t="s">
        <v>254</v>
      </c>
      <c r="AP11" s="119"/>
      <c r="AQ11" s="46"/>
      <c r="AR11" s="356"/>
      <c r="AS11" s="57" t="s">
        <v>254</v>
      </c>
      <c r="AT11" s="119" t="s">
        <v>395</v>
      </c>
      <c r="AU11" s="46"/>
      <c r="AV11" s="356"/>
      <c r="AW11" s="56" t="s">
        <v>254</v>
      </c>
      <c r="AX11" s="119" t="s">
        <v>395</v>
      </c>
      <c r="AY11" s="46"/>
      <c r="AZ11" s="356"/>
      <c r="BA11" s="57" t="s">
        <v>254</v>
      </c>
      <c r="BB11" s="119" t="s">
        <v>395</v>
      </c>
      <c r="BC11" s="46"/>
      <c r="BD11" s="356"/>
      <c r="BE11" s="56" t="s">
        <v>254</v>
      </c>
      <c r="BF11" s="119" t="s">
        <v>395</v>
      </c>
      <c r="BG11" s="46"/>
      <c r="BH11" s="356"/>
      <c r="BI11" s="57" t="s">
        <v>254</v>
      </c>
      <c r="BJ11" s="119"/>
      <c r="BK11" s="46"/>
      <c r="BL11" s="356"/>
      <c r="BM11" s="56" t="s">
        <v>254</v>
      </c>
      <c r="BN11" s="119" t="s">
        <v>395</v>
      </c>
      <c r="BO11" s="46"/>
      <c r="BP11" s="356"/>
      <c r="BQ11" s="57" t="s">
        <v>254</v>
      </c>
      <c r="BR11" s="116"/>
      <c r="BS11" s="46"/>
      <c r="BT11" s="356"/>
      <c r="BU11" s="56" t="s">
        <v>254</v>
      </c>
      <c r="BV11" s="116"/>
      <c r="BW11" s="46"/>
      <c r="BX11" s="356"/>
      <c r="BY11" s="57" t="s">
        <v>254</v>
      </c>
      <c r="BZ11" s="133" t="s">
        <v>395</v>
      </c>
      <c r="CA11" s="46"/>
      <c r="CB11" s="356"/>
      <c r="CC11" s="56" t="s">
        <v>254</v>
      </c>
      <c r="CD11" s="48" t="s">
        <v>395</v>
      </c>
      <c r="CE11" s="46"/>
      <c r="CF11" s="356"/>
      <c r="CG11" s="57" t="s">
        <v>254</v>
      </c>
      <c r="CH11" s="48"/>
      <c r="CI11" s="46"/>
      <c r="CJ11" s="356"/>
    </row>
    <row r="12" spans="1:88" ht="33.75" x14ac:dyDescent="0.25">
      <c r="A12" s="56" t="s">
        <v>255</v>
      </c>
      <c r="B12" s="48" t="s">
        <v>395</v>
      </c>
      <c r="C12" s="46"/>
      <c r="D12" s="356"/>
      <c r="E12" s="57" t="s">
        <v>255</v>
      </c>
      <c r="F12" s="48" t="s">
        <v>395</v>
      </c>
      <c r="G12" s="46"/>
      <c r="H12" s="356"/>
      <c r="I12" s="56" t="s">
        <v>255</v>
      </c>
      <c r="J12" s="48" t="s">
        <v>395</v>
      </c>
      <c r="K12" s="46"/>
      <c r="L12" s="356"/>
      <c r="M12" s="57" t="s">
        <v>255</v>
      </c>
      <c r="N12" s="48" t="s">
        <v>395</v>
      </c>
      <c r="O12" s="46"/>
      <c r="P12" s="356"/>
      <c r="Q12" s="56" t="s">
        <v>255</v>
      </c>
      <c r="R12" s="119" t="s">
        <v>395</v>
      </c>
      <c r="S12" s="46"/>
      <c r="T12" s="356"/>
      <c r="U12" s="57" t="s">
        <v>255</v>
      </c>
      <c r="V12" s="119" t="s">
        <v>395</v>
      </c>
      <c r="W12" s="46"/>
      <c r="X12" s="356"/>
      <c r="Y12" s="56" t="s">
        <v>255</v>
      </c>
      <c r="Z12" s="119" t="s">
        <v>395</v>
      </c>
      <c r="AA12" s="46"/>
      <c r="AB12" s="356"/>
      <c r="AC12" s="57" t="s">
        <v>255</v>
      </c>
      <c r="AD12" s="119" t="s">
        <v>395</v>
      </c>
      <c r="AE12" s="46"/>
      <c r="AF12" s="356"/>
      <c r="AG12" s="56" t="s">
        <v>255</v>
      </c>
      <c r="AH12" s="119"/>
      <c r="AI12" s="46"/>
      <c r="AJ12" s="356"/>
      <c r="AK12" s="57" t="s">
        <v>255</v>
      </c>
      <c r="AL12" s="48" t="s">
        <v>568</v>
      </c>
      <c r="AM12" s="46"/>
      <c r="AN12" s="356"/>
      <c r="AO12" s="56" t="s">
        <v>255</v>
      </c>
      <c r="AP12" s="119"/>
      <c r="AQ12" s="46"/>
      <c r="AR12" s="356"/>
      <c r="AS12" s="57" t="s">
        <v>255</v>
      </c>
      <c r="AT12" s="119" t="s">
        <v>395</v>
      </c>
      <c r="AU12" s="46"/>
      <c r="AV12" s="356"/>
      <c r="AW12" s="56" t="s">
        <v>255</v>
      </c>
      <c r="AX12" s="119" t="s">
        <v>395</v>
      </c>
      <c r="AY12" s="46"/>
      <c r="AZ12" s="356"/>
      <c r="BA12" s="57" t="s">
        <v>255</v>
      </c>
      <c r="BB12" s="119"/>
      <c r="BC12" s="46"/>
      <c r="BD12" s="356"/>
      <c r="BE12" s="56" t="s">
        <v>255</v>
      </c>
      <c r="BF12" s="119"/>
      <c r="BG12" s="46"/>
      <c r="BH12" s="356"/>
      <c r="BI12" s="57" t="s">
        <v>255</v>
      </c>
      <c r="BJ12" s="119" t="s">
        <v>395</v>
      </c>
      <c r="BK12" s="46"/>
      <c r="BL12" s="356"/>
      <c r="BM12" s="56" t="s">
        <v>255</v>
      </c>
      <c r="BN12" s="119" t="s">
        <v>395</v>
      </c>
      <c r="BO12" s="46"/>
      <c r="BP12" s="356"/>
      <c r="BQ12" s="57" t="s">
        <v>255</v>
      </c>
      <c r="BR12" s="116"/>
      <c r="BS12" s="46"/>
      <c r="BT12" s="356"/>
      <c r="BU12" s="56" t="s">
        <v>255</v>
      </c>
      <c r="BV12" s="116"/>
      <c r="BW12" s="46"/>
      <c r="BX12" s="356"/>
      <c r="BY12" s="57" t="s">
        <v>255</v>
      </c>
      <c r="BZ12" s="133" t="s">
        <v>395</v>
      </c>
      <c r="CA12" s="46"/>
      <c r="CB12" s="356"/>
      <c r="CC12" s="56" t="s">
        <v>255</v>
      </c>
      <c r="CD12" s="48"/>
      <c r="CE12" s="46"/>
      <c r="CF12" s="356"/>
      <c r="CG12" s="57" t="s">
        <v>255</v>
      </c>
      <c r="CH12" s="48"/>
      <c r="CI12" s="46"/>
      <c r="CJ12" s="356"/>
    </row>
    <row r="13" spans="1:88" ht="45" x14ac:dyDescent="0.25">
      <c r="A13" s="56" t="s">
        <v>256</v>
      </c>
      <c r="B13" s="48"/>
      <c r="C13" s="46"/>
      <c r="D13" s="356"/>
      <c r="E13" s="57" t="s">
        <v>256</v>
      </c>
      <c r="F13" s="48"/>
      <c r="G13" s="46"/>
      <c r="H13" s="356"/>
      <c r="I13" s="56" t="s">
        <v>256</v>
      </c>
      <c r="J13" s="48" t="s">
        <v>395</v>
      </c>
      <c r="K13" s="46"/>
      <c r="L13" s="356"/>
      <c r="M13" s="57" t="s">
        <v>256</v>
      </c>
      <c r="N13" s="48"/>
      <c r="O13" s="46"/>
      <c r="P13" s="356"/>
      <c r="Q13" s="56" t="s">
        <v>256</v>
      </c>
      <c r="R13" s="119"/>
      <c r="S13" s="46"/>
      <c r="T13" s="356"/>
      <c r="U13" s="57" t="s">
        <v>256</v>
      </c>
      <c r="V13" s="119" t="s">
        <v>395</v>
      </c>
      <c r="W13" s="46"/>
      <c r="X13" s="356"/>
      <c r="Y13" s="56" t="s">
        <v>256</v>
      </c>
      <c r="Z13" s="119"/>
      <c r="AA13" s="46"/>
      <c r="AB13" s="356"/>
      <c r="AC13" s="57" t="s">
        <v>256</v>
      </c>
      <c r="AD13" s="119"/>
      <c r="AE13" s="46"/>
      <c r="AF13" s="356"/>
      <c r="AG13" s="56" t="s">
        <v>256</v>
      </c>
      <c r="AH13" s="119"/>
      <c r="AI13" s="46"/>
      <c r="AJ13" s="356"/>
      <c r="AK13" s="57" t="s">
        <v>256</v>
      </c>
      <c r="AL13" s="48" t="s">
        <v>568</v>
      </c>
      <c r="AM13" s="46"/>
      <c r="AN13" s="356"/>
      <c r="AO13" s="56" t="s">
        <v>256</v>
      </c>
      <c r="AP13" s="119"/>
      <c r="AQ13" s="46"/>
      <c r="AR13" s="356"/>
      <c r="AS13" s="57" t="s">
        <v>256</v>
      </c>
      <c r="AT13" s="119" t="s">
        <v>395</v>
      </c>
      <c r="AU13" s="46"/>
      <c r="AV13" s="356"/>
      <c r="AW13" s="56" t="s">
        <v>256</v>
      </c>
      <c r="AX13" s="119" t="s">
        <v>395</v>
      </c>
      <c r="AY13" s="46"/>
      <c r="AZ13" s="356"/>
      <c r="BA13" s="57" t="s">
        <v>256</v>
      </c>
      <c r="BB13" s="119"/>
      <c r="BC13" s="46"/>
      <c r="BD13" s="356"/>
      <c r="BE13" s="56" t="s">
        <v>256</v>
      </c>
      <c r="BF13" s="119" t="s">
        <v>395</v>
      </c>
      <c r="BG13" s="46"/>
      <c r="BH13" s="356"/>
      <c r="BI13" s="57" t="s">
        <v>256</v>
      </c>
      <c r="BJ13" s="119"/>
      <c r="BK13" s="46"/>
      <c r="BL13" s="356"/>
      <c r="BM13" s="56" t="s">
        <v>256</v>
      </c>
      <c r="BN13" s="119"/>
      <c r="BO13" s="46"/>
      <c r="BP13" s="356"/>
      <c r="BQ13" s="57" t="s">
        <v>256</v>
      </c>
      <c r="BR13" s="116"/>
      <c r="BS13" s="46"/>
      <c r="BT13" s="356"/>
      <c r="BU13" s="56" t="s">
        <v>256</v>
      </c>
      <c r="BV13" s="116"/>
      <c r="BW13" s="46"/>
      <c r="BX13" s="356"/>
      <c r="BY13" s="57" t="s">
        <v>256</v>
      </c>
      <c r="BZ13" s="133"/>
      <c r="CA13" s="46"/>
      <c r="CB13" s="356"/>
      <c r="CC13" s="56" t="s">
        <v>256</v>
      </c>
      <c r="CD13" s="48" t="s">
        <v>395</v>
      </c>
      <c r="CE13" s="46"/>
      <c r="CF13" s="356"/>
      <c r="CG13" s="57" t="s">
        <v>256</v>
      </c>
      <c r="CH13" s="48"/>
      <c r="CI13" s="46"/>
      <c r="CJ13" s="356"/>
    </row>
    <row r="14" spans="1:88" ht="22.5" x14ac:dyDescent="0.25">
      <c r="A14" s="56" t="s">
        <v>257</v>
      </c>
      <c r="B14" s="48"/>
      <c r="C14" s="46"/>
      <c r="D14" s="356"/>
      <c r="E14" s="57" t="s">
        <v>257</v>
      </c>
      <c r="F14" s="48"/>
      <c r="G14" s="46"/>
      <c r="H14" s="356"/>
      <c r="I14" s="56" t="s">
        <v>257</v>
      </c>
      <c r="J14" s="48"/>
      <c r="K14" s="46"/>
      <c r="L14" s="356"/>
      <c r="M14" s="57" t="s">
        <v>257</v>
      </c>
      <c r="N14" s="48"/>
      <c r="O14" s="46"/>
      <c r="P14" s="356"/>
      <c r="Q14" s="56" t="s">
        <v>257</v>
      </c>
      <c r="R14" s="119"/>
      <c r="S14" s="46"/>
      <c r="T14" s="356"/>
      <c r="U14" s="57" t="s">
        <v>257</v>
      </c>
      <c r="V14" s="119"/>
      <c r="W14" s="46"/>
      <c r="X14" s="356"/>
      <c r="Y14" s="56" t="s">
        <v>257</v>
      </c>
      <c r="Z14" s="119"/>
      <c r="AA14" s="46"/>
      <c r="AB14" s="356"/>
      <c r="AC14" s="57" t="s">
        <v>257</v>
      </c>
      <c r="AD14" s="119"/>
      <c r="AE14" s="46"/>
      <c r="AF14" s="356"/>
      <c r="AG14" s="56" t="s">
        <v>257</v>
      </c>
      <c r="AH14" s="119"/>
      <c r="AI14" s="46"/>
      <c r="AJ14" s="356"/>
      <c r="AK14" s="57" t="s">
        <v>257</v>
      </c>
      <c r="AL14" s="48" t="s">
        <v>568</v>
      </c>
      <c r="AM14" s="46"/>
      <c r="AN14" s="356"/>
      <c r="AO14" s="56" t="s">
        <v>257</v>
      </c>
      <c r="AP14" s="119" t="s">
        <v>395</v>
      </c>
      <c r="AQ14" s="46"/>
      <c r="AR14" s="356"/>
      <c r="AS14" s="57" t="s">
        <v>257</v>
      </c>
      <c r="AT14" s="119" t="s">
        <v>395</v>
      </c>
      <c r="AU14" s="46"/>
      <c r="AV14" s="356"/>
      <c r="AW14" s="56" t="s">
        <v>257</v>
      </c>
      <c r="AX14" s="119" t="s">
        <v>395</v>
      </c>
      <c r="AY14" s="46"/>
      <c r="AZ14" s="356"/>
      <c r="BA14" s="57" t="s">
        <v>257</v>
      </c>
      <c r="BB14" s="119"/>
      <c r="BC14" s="46"/>
      <c r="BD14" s="356"/>
      <c r="BE14" s="56" t="s">
        <v>257</v>
      </c>
      <c r="BF14" s="119" t="s">
        <v>395</v>
      </c>
      <c r="BG14" s="46"/>
      <c r="BH14" s="356"/>
      <c r="BI14" s="57" t="s">
        <v>257</v>
      </c>
      <c r="BJ14" s="119" t="s">
        <v>395</v>
      </c>
      <c r="BK14" s="46"/>
      <c r="BL14" s="356"/>
      <c r="BM14" s="56" t="s">
        <v>257</v>
      </c>
      <c r="BN14" s="119"/>
      <c r="BO14" s="46"/>
      <c r="BP14" s="356"/>
      <c r="BQ14" s="57" t="s">
        <v>257</v>
      </c>
      <c r="BR14" s="116"/>
      <c r="BS14" s="46"/>
      <c r="BT14" s="356"/>
      <c r="BU14" s="56" t="s">
        <v>257</v>
      </c>
      <c r="BV14" s="116"/>
      <c r="BW14" s="46"/>
      <c r="BX14" s="356"/>
      <c r="BY14" s="57" t="s">
        <v>257</v>
      </c>
      <c r="BZ14" s="133"/>
      <c r="CA14" s="46"/>
      <c r="CB14" s="356"/>
      <c r="CC14" s="56" t="s">
        <v>257</v>
      </c>
      <c r="CD14" s="48" t="s">
        <v>395</v>
      </c>
      <c r="CE14" s="46"/>
      <c r="CF14" s="356"/>
      <c r="CG14" s="57" t="s">
        <v>257</v>
      </c>
      <c r="CH14" s="48"/>
      <c r="CI14" s="46"/>
      <c r="CJ14" s="356"/>
    </row>
    <row r="15" spans="1:88" ht="33.75" x14ac:dyDescent="0.25">
      <c r="A15" s="56" t="s">
        <v>258</v>
      </c>
      <c r="B15" s="48" t="s">
        <v>395</v>
      </c>
      <c r="C15" s="46"/>
      <c r="D15" s="356"/>
      <c r="E15" s="57" t="s">
        <v>258</v>
      </c>
      <c r="F15" s="48" t="s">
        <v>395</v>
      </c>
      <c r="G15" s="46"/>
      <c r="H15" s="356"/>
      <c r="I15" s="56" t="s">
        <v>258</v>
      </c>
      <c r="J15" s="48" t="s">
        <v>395</v>
      </c>
      <c r="K15" s="46"/>
      <c r="L15" s="356"/>
      <c r="M15" s="57" t="s">
        <v>258</v>
      </c>
      <c r="N15" s="48"/>
      <c r="O15" s="46"/>
      <c r="P15" s="356"/>
      <c r="Q15" s="56" t="s">
        <v>258</v>
      </c>
      <c r="R15" s="119"/>
      <c r="S15" s="46"/>
      <c r="T15" s="356"/>
      <c r="U15" s="57" t="s">
        <v>258</v>
      </c>
      <c r="V15" s="119" t="s">
        <v>395</v>
      </c>
      <c r="W15" s="46"/>
      <c r="X15" s="356"/>
      <c r="Y15" s="56" t="s">
        <v>258</v>
      </c>
      <c r="Z15" s="119" t="s">
        <v>395</v>
      </c>
      <c r="AA15" s="46"/>
      <c r="AB15" s="356"/>
      <c r="AC15" s="57" t="s">
        <v>258</v>
      </c>
      <c r="AD15" s="119" t="s">
        <v>395</v>
      </c>
      <c r="AE15" s="46"/>
      <c r="AF15" s="356"/>
      <c r="AG15" s="56" t="s">
        <v>258</v>
      </c>
      <c r="AH15" s="119"/>
      <c r="AI15" s="46"/>
      <c r="AJ15" s="356"/>
      <c r="AK15" s="57" t="s">
        <v>258</v>
      </c>
      <c r="AL15" s="48"/>
      <c r="AM15" s="46"/>
      <c r="AN15" s="356"/>
      <c r="AO15" s="56" t="s">
        <v>258</v>
      </c>
      <c r="AP15" s="119" t="s">
        <v>395</v>
      </c>
      <c r="AQ15" s="46"/>
      <c r="AR15" s="356"/>
      <c r="AS15" s="57" t="s">
        <v>258</v>
      </c>
      <c r="AT15" s="119" t="s">
        <v>395</v>
      </c>
      <c r="AU15" s="46"/>
      <c r="AV15" s="356"/>
      <c r="AW15" s="56" t="s">
        <v>258</v>
      </c>
      <c r="AX15" s="119" t="s">
        <v>395</v>
      </c>
      <c r="AY15" s="46"/>
      <c r="AZ15" s="356"/>
      <c r="BA15" s="57" t="s">
        <v>258</v>
      </c>
      <c r="BB15" s="119" t="s">
        <v>395</v>
      </c>
      <c r="BC15" s="46"/>
      <c r="BD15" s="356"/>
      <c r="BE15" s="56" t="s">
        <v>258</v>
      </c>
      <c r="BF15" s="119" t="s">
        <v>395</v>
      </c>
      <c r="BG15" s="46"/>
      <c r="BH15" s="356"/>
      <c r="BI15" s="57" t="s">
        <v>258</v>
      </c>
      <c r="BJ15" s="119"/>
      <c r="BK15" s="46"/>
      <c r="BL15" s="356"/>
      <c r="BM15" s="56" t="s">
        <v>258</v>
      </c>
      <c r="BN15" s="119"/>
      <c r="BO15" s="46"/>
      <c r="BP15" s="356"/>
      <c r="BQ15" s="57" t="s">
        <v>258</v>
      </c>
      <c r="BR15" s="116"/>
      <c r="BS15" s="46"/>
      <c r="BT15" s="356"/>
      <c r="BU15" s="56" t="s">
        <v>258</v>
      </c>
      <c r="BV15" s="116"/>
      <c r="BW15" s="46"/>
      <c r="BX15" s="356"/>
      <c r="BY15" s="57" t="s">
        <v>258</v>
      </c>
      <c r="BZ15" s="133" t="s">
        <v>395</v>
      </c>
      <c r="CA15" s="46"/>
      <c r="CB15" s="356"/>
      <c r="CC15" s="56" t="s">
        <v>258</v>
      </c>
      <c r="CD15" s="48" t="s">
        <v>395</v>
      </c>
      <c r="CE15" s="46"/>
      <c r="CF15" s="356"/>
      <c r="CG15" s="57" t="s">
        <v>258</v>
      </c>
      <c r="CH15" s="48"/>
      <c r="CI15" s="46"/>
      <c r="CJ15" s="356"/>
    </row>
    <row r="16" spans="1:88" ht="21" customHeight="1" x14ac:dyDescent="0.25">
      <c r="A16" s="56" t="s">
        <v>259</v>
      </c>
      <c r="B16" s="48" t="s">
        <v>395</v>
      </c>
      <c r="C16" s="46"/>
      <c r="D16" s="356"/>
      <c r="E16" s="57" t="s">
        <v>259</v>
      </c>
      <c r="F16" s="48" t="s">
        <v>395</v>
      </c>
      <c r="G16" s="46"/>
      <c r="H16" s="356"/>
      <c r="I16" s="56" t="s">
        <v>259</v>
      </c>
      <c r="J16" s="48" t="s">
        <v>395</v>
      </c>
      <c r="K16" s="46"/>
      <c r="L16" s="356"/>
      <c r="M16" s="57" t="s">
        <v>259</v>
      </c>
      <c r="N16" s="48"/>
      <c r="O16" s="46"/>
      <c r="P16" s="356"/>
      <c r="Q16" s="56" t="s">
        <v>259</v>
      </c>
      <c r="R16" s="119" t="s">
        <v>395</v>
      </c>
      <c r="S16" s="46"/>
      <c r="T16" s="356"/>
      <c r="U16" s="57" t="s">
        <v>259</v>
      </c>
      <c r="V16" s="119" t="s">
        <v>395</v>
      </c>
      <c r="W16" s="46"/>
      <c r="X16" s="356"/>
      <c r="Y16" s="56" t="s">
        <v>259</v>
      </c>
      <c r="Z16" s="119" t="s">
        <v>395</v>
      </c>
      <c r="AA16" s="46"/>
      <c r="AB16" s="356"/>
      <c r="AC16" s="57" t="s">
        <v>259</v>
      </c>
      <c r="AD16" s="119" t="s">
        <v>395</v>
      </c>
      <c r="AE16" s="46"/>
      <c r="AF16" s="356"/>
      <c r="AG16" s="56" t="s">
        <v>259</v>
      </c>
      <c r="AH16" s="119" t="s">
        <v>395</v>
      </c>
      <c r="AI16" s="46"/>
      <c r="AJ16" s="356"/>
      <c r="AK16" s="57" t="s">
        <v>259</v>
      </c>
      <c r="AL16" s="48" t="s">
        <v>568</v>
      </c>
      <c r="AM16" s="46"/>
      <c r="AN16" s="356"/>
      <c r="AO16" s="56" t="s">
        <v>259</v>
      </c>
      <c r="AP16" s="119" t="s">
        <v>395</v>
      </c>
      <c r="AQ16" s="46"/>
      <c r="AR16" s="356"/>
      <c r="AS16" s="57" t="s">
        <v>259</v>
      </c>
      <c r="AT16" s="119" t="s">
        <v>395</v>
      </c>
      <c r="AU16" s="46"/>
      <c r="AV16" s="356"/>
      <c r="AW16" s="56" t="s">
        <v>259</v>
      </c>
      <c r="AX16" s="119" t="s">
        <v>395</v>
      </c>
      <c r="AY16" s="46"/>
      <c r="AZ16" s="356"/>
      <c r="BA16" s="57" t="s">
        <v>259</v>
      </c>
      <c r="BB16" s="119" t="s">
        <v>395</v>
      </c>
      <c r="BC16" s="46"/>
      <c r="BD16" s="356"/>
      <c r="BE16" s="56" t="s">
        <v>259</v>
      </c>
      <c r="BF16" s="119" t="s">
        <v>395</v>
      </c>
      <c r="BG16" s="46"/>
      <c r="BH16" s="356"/>
      <c r="BI16" s="57" t="s">
        <v>259</v>
      </c>
      <c r="BJ16" s="119"/>
      <c r="BK16" s="46"/>
      <c r="BL16" s="356"/>
      <c r="BM16" s="56" t="s">
        <v>259</v>
      </c>
      <c r="BN16" s="119"/>
      <c r="BO16" s="46"/>
      <c r="BP16" s="356"/>
      <c r="BQ16" s="57" t="s">
        <v>259</v>
      </c>
      <c r="BR16" s="116"/>
      <c r="BS16" s="46"/>
      <c r="BT16" s="356"/>
      <c r="BU16" s="56" t="s">
        <v>259</v>
      </c>
      <c r="BV16" s="116"/>
      <c r="BW16" s="46"/>
      <c r="BX16" s="356"/>
      <c r="BY16" s="57" t="s">
        <v>259</v>
      </c>
      <c r="BZ16" s="133" t="s">
        <v>395</v>
      </c>
      <c r="CA16" s="46"/>
      <c r="CB16" s="356"/>
      <c r="CC16" s="56" t="s">
        <v>259</v>
      </c>
      <c r="CD16" s="48" t="s">
        <v>395</v>
      </c>
      <c r="CE16" s="46"/>
      <c r="CF16" s="356"/>
      <c r="CG16" s="57" t="s">
        <v>259</v>
      </c>
      <c r="CH16" s="48"/>
      <c r="CI16" s="46"/>
      <c r="CJ16" s="356"/>
    </row>
    <row r="17" spans="1:88" ht="22.5" x14ac:dyDescent="0.25">
      <c r="A17" s="56" t="s">
        <v>260</v>
      </c>
      <c r="B17" s="48" t="s">
        <v>395</v>
      </c>
      <c r="C17" s="46"/>
      <c r="D17" s="356"/>
      <c r="E17" s="57" t="s">
        <v>260</v>
      </c>
      <c r="F17" s="48" t="s">
        <v>395</v>
      </c>
      <c r="G17" s="46"/>
      <c r="H17" s="356"/>
      <c r="I17" s="56" t="s">
        <v>260</v>
      </c>
      <c r="J17" s="48" t="s">
        <v>395</v>
      </c>
      <c r="K17" s="46"/>
      <c r="L17" s="356"/>
      <c r="M17" s="57" t="s">
        <v>260</v>
      </c>
      <c r="N17" s="48"/>
      <c r="O17" s="46"/>
      <c r="P17" s="356"/>
      <c r="Q17" s="56" t="s">
        <v>260</v>
      </c>
      <c r="R17" s="119"/>
      <c r="S17" s="46"/>
      <c r="T17" s="356"/>
      <c r="U17" s="57" t="s">
        <v>260</v>
      </c>
      <c r="V17" s="119" t="s">
        <v>395</v>
      </c>
      <c r="W17" s="46"/>
      <c r="X17" s="356"/>
      <c r="Y17" s="56" t="s">
        <v>260</v>
      </c>
      <c r="Z17" s="119" t="s">
        <v>395</v>
      </c>
      <c r="AA17" s="46"/>
      <c r="AB17" s="356"/>
      <c r="AC17" s="57" t="s">
        <v>260</v>
      </c>
      <c r="AD17" s="119" t="s">
        <v>395</v>
      </c>
      <c r="AE17" s="46"/>
      <c r="AF17" s="356"/>
      <c r="AG17" s="56" t="s">
        <v>260</v>
      </c>
      <c r="AH17" s="119" t="s">
        <v>395</v>
      </c>
      <c r="AI17" s="46"/>
      <c r="AJ17" s="356"/>
      <c r="AK17" s="57" t="s">
        <v>260</v>
      </c>
      <c r="AL17" s="48" t="s">
        <v>568</v>
      </c>
      <c r="AM17" s="46"/>
      <c r="AN17" s="356"/>
      <c r="AO17" s="56" t="s">
        <v>260</v>
      </c>
      <c r="AP17" s="119" t="s">
        <v>395</v>
      </c>
      <c r="AQ17" s="46"/>
      <c r="AR17" s="356"/>
      <c r="AS17" s="57" t="s">
        <v>260</v>
      </c>
      <c r="AT17" s="119" t="s">
        <v>395</v>
      </c>
      <c r="AU17" s="46"/>
      <c r="AV17" s="356"/>
      <c r="AW17" s="56" t="s">
        <v>260</v>
      </c>
      <c r="AX17" s="119" t="s">
        <v>395</v>
      </c>
      <c r="AY17" s="46"/>
      <c r="AZ17" s="356"/>
      <c r="BA17" s="57" t="s">
        <v>260</v>
      </c>
      <c r="BB17" s="119" t="s">
        <v>395</v>
      </c>
      <c r="BC17" s="46"/>
      <c r="BD17" s="356"/>
      <c r="BE17" s="56" t="s">
        <v>260</v>
      </c>
      <c r="BF17" s="119" t="s">
        <v>395</v>
      </c>
      <c r="BG17" s="46"/>
      <c r="BH17" s="356"/>
      <c r="BI17" s="57" t="s">
        <v>260</v>
      </c>
      <c r="BJ17" s="119" t="s">
        <v>395</v>
      </c>
      <c r="BK17" s="46"/>
      <c r="BL17" s="356"/>
      <c r="BM17" s="56" t="s">
        <v>260</v>
      </c>
      <c r="BN17" s="119" t="s">
        <v>395</v>
      </c>
      <c r="BO17" s="46"/>
      <c r="BP17" s="356"/>
      <c r="BQ17" s="57" t="s">
        <v>260</v>
      </c>
      <c r="BR17" s="116"/>
      <c r="BS17" s="46"/>
      <c r="BT17" s="356"/>
      <c r="BU17" s="56" t="s">
        <v>260</v>
      </c>
      <c r="BV17" s="116"/>
      <c r="BW17" s="46"/>
      <c r="BX17" s="356"/>
      <c r="BY17" s="57" t="s">
        <v>260</v>
      </c>
      <c r="BZ17" s="133" t="s">
        <v>395</v>
      </c>
      <c r="CA17" s="46"/>
      <c r="CB17" s="356"/>
      <c r="CC17" s="56" t="s">
        <v>260</v>
      </c>
      <c r="CD17" s="48" t="s">
        <v>395</v>
      </c>
      <c r="CE17" s="46"/>
      <c r="CF17" s="356"/>
      <c r="CG17" s="57" t="s">
        <v>260</v>
      </c>
      <c r="CH17" s="48"/>
      <c r="CI17" s="46"/>
      <c r="CJ17" s="356"/>
    </row>
    <row r="18" spans="1:88" x14ac:dyDescent="0.25">
      <c r="A18" s="56" t="s">
        <v>261</v>
      </c>
      <c r="B18" s="48" t="s">
        <v>395</v>
      </c>
      <c r="C18" s="46"/>
      <c r="D18" s="356"/>
      <c r="E18" s="57" t="s">
        <v>261</v>
      </c>
      <c r="F18" s="48" t="s">
        <v>395</v>
      </c>
      <c r="G18" s="46"/>
      <c r="H18" s="356"/>
      <c r="I18" s="56" t="s">
        <v>261</v>
      </c>
      <c r="J18" s="48" t="s">
        <v>395</v>
      </c>
      <c r="K18" s="46"/>
      <c r="L18" s="356"/>
      <c r="M18" s="57" t="s">
        <v>261</v>
      </c>
      <c r="N18" s="48"/>
      <c r="O18" s="46"/>
      <c r="P18" s="356"/>
      <c r="Q18" s="56" t="s">
        <v>261</v>
      </c>
      <c r="R18" s="119"/>
      <c r="S18" s="46"/>
      <c r="T18" s="356"/>
      <c r="U18" s="57" t="s">
        <v>261</v>
      </c>
      <c r="V18" s="119"/>
      <c r="W18" s="46"/>
      <c r="X18" s="356"/>
      <c r="Y18" s="56" t="s">
        <v>261</v>
      </c>
      <c r="Z18" s="119" t="s">
        <v>395</v>
      </c>
      <c r="AA18" s="46"/>
      <c r="AB18" s="356"/>
      <c r="AC18" s="57" t="s">
        <v>261</v>
      </c>
      <c r="AD18" s="119" t="s">
        <v>395</v>
      </c>
      <c r="AE18" s="46"/>
      <c r="AF18" s="356"/>
      <c r="AG18" s="56" t="s">
        <v>261</v>
      </c>
      <c r="AH18" s="119"/>
      <c r="AI18" s="46"/>
      <c r="AJ18" s="356"/>
      <c r="AK18" s="57" t="s">
        <v>261</v>
      </c>
      <c r="AL18" s="48"/>
      <c r="AM18" s="46"/>
      <c r="AN18" s="356"/>
      <c r="AO18" s="56" t="s">
        <v>261</v>
      </c>
      <c r="AP18" s="119" t="s">
        <v>395</v>
      </c>
      <c r="AQ18" s="46"/>
      <c r="AR18" s="356"/>
      <c r="AS18" s="57" t="s">
        <v>261</v>
      </c>
      <c r="AT18" s="119" t="s">
        <v>395</v>
      </c>
      <c r="AU18" s="46"/>
      <c r="AV18" s="356"/>
      <c r="AW18" s="56" t="s">
        <v>261</v>
      </c>
      <c r="AX18" s="119" t="s">
        <v>395</v>
      </c>
      <c r="AY18" s="46"/>
      <c r="AZ18" s="356"/>
      <c r="BA18" s="57" t="s">
        <v>261</v>
      </c>
      <c r="BB18" s="119" t="s">
        <v>395</v>
      </c>
      <c r="BC18" s="46"/>
      <c r="BD18" s="356"/>
      <c r="BE18" s="56" t="s">
        <v>261</v>
      </c>
      <c r="BF18" s="119" t="s">
        <v>395</v>
      </c>
      <c r="BG18" s="46"/>
      <c r="BH18" s="356"/>
      <c r="BI18" s="57" t="s">
        <v>261</v>
      </c>
      <c r="BJ18" s="119"/>
      <c r="BK18" s="46"/>
      <c r="BL18" s="356"/>
      <c r="BM18" s="56" t="s">
        <v>261</v>
      </c>
      <c r="BN18" s="119"/>
      <c r="BO18" s="46"/>
      <c r="BP18" s="356"/>
      <c r="BQ18" s="57" t="s">
        <v>261</v>
      </c>
      <c r="BR18" s="116"/>
      <c r="BS18" s="46"/>
      <c r="BT18" s="356"/>
      <c r="BU18" s="56" t="s">
        <v>261</v>
      </c>
      <c r="BV18" s="116"/>
      <c r="BW18" s="46"/>
      <c r="BX18" s="356"/>
      <c r="BY18" s="57" t="s">
        <v>261</v>
      </c>
      <c r="BZ18" s="133" t="s">
        <v>395</v>
      </c>
      <c r="CA18" s="46"/>
      <c r="CB18" s="356"/>
      <c r="CC18" s="56" t="s">
        <v>261</v>
      </c>
      <c r="CD18" s="48" t="s">
        <v>395</v>
      </c>
      <c r="CE18" s="46"/>
      <c r="CF18" s="356"/>
      <c r="CG18" s="57" t="s">
        <v>261</v>
      </c>
      <c r="CH18" s="48"/>
      <c r="CI18" s="46"/>
      <c r="CJ18" s="356"/>
    </row>
    <row r="19" spans="1:88" x14ac:dyDescent="0.25">
      <c r="A19" s="56" t="s">
        <v>262</v>
      </c>
      <c r="B19" s="48" t="s">
        <v>395</v>
      </c>
      <c r="C19" s="46"/>
      <c r="D19" s="356"/>
      <c r="E19" s="57" t="s">
        <v>262</v>
      </c>
      <c r="F19" s="48" t="s">
        <v>395</v>
      </c>
      <c r="G19" s="46"/>
      <c r="H19" s="356"/>
      <c r="I19" s="56" t="s">
        <v>262</v>
      </c>
      <c r="J19" s="48" t="s">
        <v>395</v>
      </c>
      <c r="K19" s="46"/>
      <c r="L19" s="356"/>
      <c r="M19" s="57" t="s">
        <v>262</v>
      </c>
      <c r="N19" s="48"/>
      <c r="O19" s="46"/>
      <c r="P19" s="356"/>
      <c r="Q19" s="56" t="s">
        <v>262</v>
      </c>
      <c r="R19" s="119"/>
      <c r="S19" s="46"/>
      <c r="T19" s="356"/>
      <c r="U19" s="57" t="s">
        <v>262</v>
      </c>
      <c r="V19" s="119" t="s">
        <v>395</v>
      </c>
      <c r="W19" s="46"/>
      <c r="X19" s="356"/>
      <c r="Y19" s="56" t="s">
        <v>262</v>
      </c>
      <c r="Z19" s="119" t="s">
        <v>395</v>
      </c>
      <c r="AA19" s="46"/>
      <c r="AB19" s="356"/>
      <c r="AC19" s="57" t="s">
        <v>262</v>
      </c>
      <c r="AD19" s="119" t="s">
        <v>395</v>
      </c>
      <c r="AE19" s="46"/>
      <c r="AF19" s="356"/>
      <c r="AG19" s="56" t="s">
        <v>262</v>
      </c>
      <c r="AH19" s="119"/>
      <c r="AI19" s="46"/>
      <c r="AJ19" s="356"/>
      <c r="AK19" s="57" t="s">
        <v>262</v>
      </c>
      <c r="AL19" s="48"/>
      <c r="AM19" s="46"/>
      <c r="AN19" s="356"/>
      <c r="AO19" s="56" t="s">
        <v>262</v>
      </c>
      <c r="AP19" s="119"/>
      <c r="AQ19" s="46"/>
      <c r="AR19" s="356"/>
      <c r="AS19" s="57" t="s">
        <v>262</v>
      </c>
      <c r="AT19" s="119" t="s">
        <v>395</v>
      </c>
      <c r="AU19" s="46"/>
      <c r="AV19" s="356"/>
      <c r="AW19" s="56" t="s">
        <v>262</v>
      </c>
      <c r="AX19" s="119" t="s">
        <v>395</v>
      </c>
      <c r="AY19" s="46"/>
      <c r="AZ19" s="356"/>
      <c r="BA19" s="57" t="s">
        <v>262</v>
      </c>
      <c r="BB19" s="119" t="s">
        <v>395</v>
      </c>
      <c r="BC19" s="46"/>
      <c r="BD19" s="356"/>
      <c r="BE19" s="56" t="s">
        <v>262</v>
      </c>
      <c r="BF19" s="119" t="s">
        <v>395</v>
      </c>
      <c r="BG19" s="46"/>
      <c r="BH19" s="356"/>
      <c r="BI19" s="57" t="s">
        <v>262</v>
      </c>
      <c r="BJ19" s="119"/>
      <c r="BK19" s="46"/>
      <c r="BL19" s="356"/>
      <c r="BM19" s="56" t="s">
        <v>262</v>
      </c>
      <c r="BN19" s="119"/>
      <c r="BO19" s="46"/>
      <c r="BP19" s="356"/>
      <c r="BQ19" s="57" t="s">
        <v>262</v>
      </c>
      <c r="BR19" s="116"/>
      <c r="BS19" s="46"/>
      <c r="BT19" s="356"/>
      <c r="BU19" s="56" t="s">
        <v>262</v>
      </c>
      <c r="BV19" s="116"/>
      <c r="BW19" s="46"/>
      <c r="BX19" s="356"/>
      <c r="BY19" s="57" t="s">
        <v>262</v>
      </c>
      <c r="BZ19" s="133" t="s">
        <v>395</v>
      </c>
      <c r="CA19" s="46"/>
      <c r="CB19" s="356"/>
      <c r="CC19" s="56" t="s">
        <v>262</v>
      </c>
      <c r="CD19" s="48"/>
      <c r="CE19" s="46"/>
      <c r="CF19" s="356"/>
      <c r="CG19" s="57" t="s">
        <v>262</v>
      </c>
      <c r="CH19" s="48"/>
      <c r="CI19" s="46"/>
      <c r="CJ19" s="356"/>
    </row>
    <row r="20" spans="1:88" ht="22.5" x14ac:dyDescent="0.25">
      <c r="A20" s="56" t="s">
        <v>263</v>
      </c>
      <c r="B20" s="48"/>
      <c r="C20" s="46"/>
      <c r="D20" s="356"/>
      <c r="E20" s="57" t="s">
        <v>263</v>
      </c>
      <c r="F20" s="48"/>
      <c r="G20" s="46"/>
      <c r="H20" s="356"/>
      <c r="I20" s="56" t="s">
        <v>263</v>
      </c>
      <c r="J20" s="48"/>
      <c r="K20" s="46"/>
      <c r="L20" s="356"/>
      <c r="M20" s="57" t="s">
        <v>263</v>
      </c>
      <c r="N20" s="48"/>
      <c r="O20" s="46"/>
      <c r="P20" s="356"/>
      <c r="Q20" s="56" t="s">
        <v>263</v>
      </c>
      <c r="R20" s="119" t="s">
        <v>395</v>
      </c>
      <c r="S20" s="46"/>
      <c r="T20" s="356"/>
      <c r="U20" s="57" t="s">
        <v>263</v>
      </c>
      <c r="V20" s="119" t="s">
        <v>395</v>
      </c>
      <c r="W20" s="46"/>
      <c r="X20" s="356"/>
      <c r="Y20" s="56" t="s">
        <v>263</v>
      </c>
      <c r="Z20" s="119" t="s">
        <v>395</v>
      </c>
      <c r="AA20" s="46"/>
      <c r="AB20" s="356"/>
      <c r="AC20" s="57" t="s">
        <v>263</v>
      </c>
      <c r="AD20" s="119" t="s">
        <v>395</v>
      </c>
      <c r="AE20" s="46"/>
      <c r="AF20" s="356"/>
      <c r="AG20" s="56" t="s">
        <v>263</v>
      </c>
      <c r="AH20" s="119"/>
      <c r="AI20" s="46"/>
      <c r="AJ20" s="356"/>
      <c r="AK20" s="57" t="s">
        <v>263</v>
      </c>
      <c r="AL20" s="48" t="s">
        <v>568</v>
      </c>
      <c r="AM20" s="46"/>
      <c r="AN20" s="356"/>
      <c r="AO20" s="56" t="s">
        <v>263</v>
      </c>
      <c r="AP20" s="119"/>
      <c r="AQ20" s="46"/>
      <c r="AR20" s="356"/>
      <c r="AS20" s="57" t="s">
        <v>263</v>
      </c>
      <c r="AT20" s="119" t="s">
        <v>395</v>
      </c>
      <c r="AU20" s="46"/>
      <c r="AV20" s="356"/>
      <c r="AW20" s="56" t="s">
        <v>263</v>
      </c>
      <c r="AX20" s="119" t="s">
        <v>395</v>
      </c>
      <c r="AY20" s="46"/>
      <c r="AZ20" s="356"/>
      <c r="BA20" s="57" t="s">
        <v>263</v>
      </c>
      <c r="BB20" s="119" t="s">
        <v>395</v>
      </c>
      <c r="BC20" s="46"/>
      <c r="BD20" s="356"/>
      <c r="BE20" s="56" t="s">
        <v>263</v>
      </c>
      <c r="BF20" s="119" t="s">
        <v>395</v>
      </c>
      <c r="BG20" s="46"/>
      <c r="BH20" s="356"/>
      <c r="BI20" s="57" t="s">
        <v>263</v>
      </c>
      <c r="BJ20" s="119"/>
      <c r="BK20" s="46"/>
      <c r="BL20" s="356"/>
      <c r="BM20" s="56" t="s">
        <v>263</v>
      </c>
      <c r="BN20" s="119"/>
      <c r="BO20" s="46"/>
      <c r="BP20" s="356"/>
      <c r="BQ20" s="57" t="s">
        <v>263</v>
      </c>
      <c r="BR20" s="116"/>
      <c r="BS20" s="46"/>
      <c r="BT20" s="356"/>
      <c r="BU20" s="56" t="s">
        <v>263</v>
      </c>
      <c r="BV20" s="116"/>
      <c r="BW20" s="46"/>
      <c r="BX20" s="356"/>
      <c r="BY20" s="57" t="s">
        <v>263</v>
      </c>
      <c r="BZ20" s="133" t="s">
        <v>395</v>
      </c>
      <c r="CA20" s="46"/>
      <c r="CB20" s="356"/>
      <c r="CC20" s="56" t="s">
        <v>263</v>
      </c>
      <c r="CD20" s="48"/>
      <c r="CE20" s="46"/>
      <c r="CF20" s="356"/>
      <c r="CG20" s="57" t="s">
        <v>263</v>
      </c>
      <c r="CH20" s="48"/>
      <c r="CI20" s="46"/>
      <c r="CJ20" s="356"/>
    </row>
    <row r="21" spans="1:88" ht="22.5" x14ac:dyDescent="0.25">
      <c r="A21" s="56" t="s">
        <v>264</v>
      </c>
      <c r="B21" s="48"/>
      <c r="C21" s="46"/>
      <c r="D21" s="356"/>
      <c r="E21" s="57" t="s">
        <v>264</v>
      </c>
      <c r="F21" s="48"/>
      <c r="G21" s="46"/>
      <c r="H21" s="356"/>
      <c r="I21" s="56" t="s">
        <v>264</v>
      </c>
      <c r="J21" s="48"/>
      <c r="K21" s="46"/>
      <c r="L21" s="356"/>
      <c r="M21" s="57" t="s">
        <v>264</v>
      </c>
      <c r="N21" s="48"/>
      <c r="O21" s="46"/>
      <c r="P21" s="356"/>
      <c r="Q21" s="56" t="s">
        <v>264</v>
      </c>
      <c r="R21" s="119"/>
      <c r="S21" s="46"/>
      <c r="T21" s="356"/>
      <c r="U21" s="57" t="s">
        <v>264</v>
      </c>
      <c r="V21" s="119"/>
      <c r="W21" s="46"/>
      <c r="X21" s="356"/>
      <c r="Y21" s="56" t="s">
        <v>264</v>
      </c>
      <c r="Z21" s="119"/>
      <c r="AA21" s="46"/>
      <c r="AB21" s="356"/>
      <c r="AC21" s="57" t="s">
        <v>264</v>
      </c>
      <c r="AD21" s="119"/>
      <c r="AE21" s="46"/>
      <c r="AF21" s="356"/>
      <c r="AG21" s="56" t="s">
        <v>264</v>
      </c>
      <c r="AH21" s="119"/>
      <c r="AI21" s="46"/>
      <c r="AJ21" s="356"/>
      <c r="AK21" s="57" t="s">
        <v>264</v>
      </c>
      <c r="AL21" s="48"/>
      <c r="AM21" s="46"/>
      <c r="AN21" s="356"/>
      <c r="AO21" s="56" t="s">
        <v>264</v>
      </c>
      <c r="AP21" s="119"/>
      <c r="AQ21" s="46"/>
      <c r="AR21" s="356"/>
      <c r="AS21" s="57" t="s">
        <v>264</v>
      </c>
      <c r="AT21" s="119" t="s">
        <v>395</v>
      </c>
      <c r="AU21" s="46"/>
      <c r="AV21" s="356"/>
      <c r="AW21" s="56" t="s">
        <v>264</v>
      </c>
      <c r="AX21" s="119" t="s">
        <v>395</v>
      </c>
      <c r="AY21" s="46"/>
      <c r="AZ21" s="356"/>
      <c r="BA21" s="57" t="s">
        <v>264</v>
      </c>
      <c r="BB21" s="119"/>
      <c r="BC21" s="46"/>
      <c r="BD21" s="356"/>
      <c r="BE21" s="56" t="s">
        <v>264</v>
      </c>
      <c r="BF21" s="119"/>
      <c r="BG21" s="46"/>
      <c r="BH21" s="356"/>
      <c r="BI21" s="57" t="s">
        <v>264</v>
      </c>
      <c r="BJ21" s="119"/>
      <c r="BK21" s="46"/>
      <c r="BL21" s="356"/>
      <c r="BM21" s="56" t="s">
        <v>264</v>
      </c>
      <c r="BN21" s="119"/>
      <c r="BO21" s="46"/>
      <c r="BP21" s="356"/>
      <c r="BQ21" s="57" t="s">
        <v>264</v>
      </c>
      <c r="BR21" s="116"/>
      <c r="BS21" s="46"/>
      <c r="BT21" s="356"/>
      <c r="BU21" s="56" t="s">
        <v>264</v>
      </c>
      <c r="BV21" s="116"/>
      <c r="BW21" s="46"/>
      <c r="BX21" s="356"/>
      <c r="BY21" s="57" t="s">
        <v>264</v>
      </c>
      <c r="BZ21" s="133"/>
      <c r="CA21" s="46"/>
      <c r="CB21" s="356"/>
      <c r="CC21" s="56" t="s">
        <v>264</v>
      </c>
      <c r="CD21" s="48"/>
      <c r="CE21" s="46"/>
      <c r="CF21" s="356"/>
      <c r="CG21" s="57" t="s">
        <v>264</v>
      </c>
      <c r="CH21" s="48"/>
      <c r="CI21" s="46"/>
      <c r="CJ21" s="356"/>
    </row>
    <row r="22" spans="1:88" x14ac:dyDescent="0.25">
      <c r="A22" s="56" t="s">
        <v>265</v>
      </c>
      <c r="B22" s="48"/>
      <c r="C22" s="46"/>
      <c r="D22" s="356"/>
      <c r="E22" s="57" t="s">
        <v>265</v>
      </c>
      <c r="F22" s="48"/>
      <c r="G22" s="46"/>
      <c r="H22" s="356"/>
      <c r="I22" s="56" t="s">
        <v>265</v>
      </c>
      <c r="J22" s="48"/>
      <c r="K22" s="46"/>
      <c r="L22" s="356"/>
      <c r="M22" s="57" t="s">
        <v>265</v>
      </c>
      <c r="N22" s="48"/>
      <c r="O22" s="46"/>
      <c r="P22" s="356"/>
      <c r="Q22" s="56" t="s">
        <v>265</v>
      </c>
      <c r="R22" s="119"/>
      <c r="S22" s="46"/>
      <c r="T22" s="356"/>
      <c r="U22" s="57" t="s">
        <v>265</v>
      </c>
      <c r="V22" s="119" t="s">
        <v>395</v>
      </c>
      <c r="W22" s="46"/>
      <c r="X22" s="356"/>
      <c r="Y22" s="56" t="s">
        <v>265</v>
      </c>
      <c r="Z22" s="119" t="s">
        <v>395</v>
      </c>
      <c r="AA22" s="46"/>
      <c r="AB22" s="356"/>
      <c r="AC22" s="57" t="s">
        <v>265</v>
      </c>
      <c r="AD22" s="119" t="s">
        <v>395</v>
      </c>
      <c r="AE22" s="46"/>
      <c r="AF22" s="356"/>
      <c r="AG22" s="56" t="s">
        <v>265</v>
      </c>
      <c r="AH22" s="119"/>
      <c r="AI22" s="46"/>
      <c r="AJ22" s="356"/>
      <c r="AK22" s="57" t="s">
        <v>265</v>
      </c>
      <c r="AL22" s="48"/>
      <c r="AM22" s="46"/>
      <c r="AN22" s="356"/>
      <c r="AO22" s="56" t="s">
        <v>265</v>
      </c>
      <c r="AP22" s="119"/>
      <c r="AQ22" s="46"/>
      <c r="AR22" s="356"/>
      <c r="AS22" s="57" t="s">
        <v>265</v>
      </c>
      <c r="AT22" s="119" t="s">
        <v>395</v>
      </c>
      <c r="AU22" s="46"/>
      <c r="AV22" s="356"/>
      <c r="AW22" s="56" t="s">
        <v>265</v>
      </c>
      <c r="AX22" s="119" t="s">
        <v>395</v>
      </c>
      <c r="AY22" s="46"/>
      <c r="AZ22" s="356"/>
      <c r="BA22" s="57" t="s">
        <v>265</v>
      </c>
      <c r="BB22" s="119" t="s">
        <v>395</v>
      </c>
      <c r="BC22" s="46"/>
      <c r="BD22" s="356"/>
      <c r="BE22" s="56" t="s">
        <v>265</v>
      </c>
      <c r="BF22" s="119" t="s">
        <v>395</v>
      </c>
      <c r="BG22" s="46"/>
      <c r="BH22" s="356"/>
      <c r="BI22" s="57" t="s">
        <v>265</v>
      </c>
      <c r="BJ22" s="119"/>
      <c r="BK22" s="46"/>
      <c r="BL22" s="356"/>
      <c r="BM22" s="56" t="s">
        <v>265</v>
      </c>
      <c r="BN22" s="119"/>
      <c r="BO22" s="46"/>
      <c r="BP22" s="356"/>
      <c r="BQ22" s="57" t="s">
        <v>265</v>
      </c>
      <c r="BR22" s="116"/>
      <c r="BS22" s="46"/>
      <c r="BT22" s="356"/>
      <c r="BU22" s="56" t="s">
        <v>265</v>
      </c>
      <c r="BV22" s="116"/>
      <c r="BW22" s="46"/>
      <c r="BX22" s="356"/>
      <c r="BY22" s="57" t="s">
        <v>265</v>
      </c>
      <c r="BZ22" s="133" t="s">
        <v>395</v>
      </c>
      <c r="CA22" s="46"/>
      <c r="CB22" s="356"/>
      <c r="CC22" s="56" t="s">
        <v>265</v>
      </c>
      <c r="CD22" s="48"/>
      <c r="CE22" s="46"/>
      <c r="CF22" s="356"/>
      <c r="CG22" s="57" t="s">
        <v>265</v>
      </c>
      <c r="CH22" s="48"/>
      <c r="CI22" s="46"/>
      <c r="CJ22" s="356"/>
    </row>
    <row r="23" spans="1:88" x14ac:dyDescent="0.25">
      <c r="A23" s="56" t="s">
        <v>266</v>
      </c>
      <c r="B23" s="48"/>
      <c r="C23" s="46"/>
      <c r="D23" s="356"/>
      <c r="E23" s="57" t="s">
        <v>266</v>
      </c>
      <c r="F23" s="48"/>
      <c r="G23" s="46"/>
      <c r="H23" s="356"/>
      <c r="I23" s="56" t="s">
        <v>266</v>
      </c>
      <c r="J23" s="48"/>
      <c r="K23" s="46"/>
      <c r="L23" s="356"/>
      <c r="M23" s="57" t="s">
        <v>266</v>
      </c>
      <c r="N23" s="48"/>
      <c r="O23" s="46"/>
      <c r="P23" s="356"/>
      <c r="Q23" s="56" t="s">
        <v>266</v>
      </c>
      <c r="R23" s="119"/>
      <c r="S23" s="46"/>
      <c r="T23" s="356"/>
      <c r="U23" s="57" t="s">
        <v>266</v>
      </c>
      <c r="V23" s="119" t="s">
        <v>395</v>
      </c>
      <c r="W23" s="46"/>
      <c r="X23" s="356"/>
      <c r="Y23" s="56" t="s">
        <v>266</v>
      </c>
      <c r="Z23" s="119" t="s">
        <v>395</v>
      </c>
      <c r="AA23" s="46"/>
      <c r="AB23" s="356"/>
      <c r="AC23" s="57" t="s">
        <v>266</v>
      </c>
      <c r="AD23" s="119" t="s">
        <v>395</v>
      </c>
      <c r="AE23" s="46"/>
      <c r="AF23" s="356"/>
      <c r="AG23" s="56" t="s">
        <v>266</v>
      </c>
      <c r="AH23" s="119"/>
      <c r="AI23" s="46"/>
      <c r="AJ23" s="356"/>
      <c r="AK23" s="57" t="s">
        <v>266</v>
      </c>
      <c r="AL23" s="48"/>
      <c r="AM23" s="46"/>
      <c r="AN23" s="356"/>
      <c r="AO23" s="56" t="s">
        <v>266</v>
      </c>
      <c r="AP23" s="119"/>
      <c r="AQ23" s="46"/>
      <c r="AR23" s="356"/>
      <c r="AS23" s="57" t="s">
        <v>266</v>
      </c>
      <c r="AT23" s="119" t="s">
        <v>395</v>
      </c>
      <c r="AU23" s="46"/>
      <c r="AV23" s="356"/>
      <c r="AW23" s="56" t="s">
        <v>266</v>
      </c>
      <c r="AX23" s="119" t="s">
        <v>395</v>
      </c>
      <c r="AY23" s="46"/>
      <c r="AZ23" s="356"/>
      <c r="BA23" s="57" t="s">
        <v>266</v>
      </c>
      <c r="BB23" s="119" t="s">
        <v>395</v>
      </c>
      <c r="BC23" s="46"/>
      <c r="BD23" s="356"/>
      <c r="BE23" s="56" t="s">
        <v>266</v>
      </c>
      <c r="BF23" s="119" t="s">
        <v>395</v>
      </c>
      <c r="BG23" s="46"/>
      <c r="BH23" s="356"/>
      <c r="BI23" s="57" t="s">
        <v>266</v>
      </c>
      <c r="BJ23" s="119"/>
      <c r="BK23" s="46"/>
      <c r="BL23" s="356"/>
      <c r="BM23" s="56" t="s">
        <v>266</v>
      </c>
      <c r="BN23" s="119"/>
      <c r="BO23" s="46"/>
      <c r="BP23" s="356"/>
      <c r="BQ23" s="57" t="s">
        <v>266</v>
      </c>
      <c r="BR23" s="116"/>
      <c r="BS23" s="46"/>
      <c r="BT23" s="356"/>
      <c r="BU23" s="56" t="s">
        <v>266</v>
      </c>
      <c r="BV23" s="116"/>
      <c r="BW23" s="46"/>
      <c r="BX23" s="356"/>
      <c r="BY23" s="57" t="s">
        <v>266</v>
      </c>
      <c r="BZ23" s="133" t="s">
        <v>395</v>
      </c>
      <c r="CA23" s="46"/>
      <c r="CB23" s="356"/>
      <c r="CC23" s="56" t="s">
        <v>266</v>
      </c>
      <c r="CD23" s="48"/>
      <c r="CE23" s="46"/>
      <c r="CF23" s="356"/>
      <c r="CG23" s="57" t="s">
        <v>266</v>
      </c>
      <c r="CH23" s="48"/>
      <c r="CI23" s="46"/>
      <c r="CJ23" s="356"/>
    </row>
    <row r="25" spans="1:88" x14ac:dyDescent="0.25">
      <c r="A25" s="23" t="s">
        <v>309</v>
      </c>
    </row>
    <row r="27" spans="1:88" x14ac:dyDescent="0.25">
      <c r="G27" s="52"/>
      <c r="H27" s="52"/>
    </row>
    <row r="28" spans="1:88" x14ac:dyDescent="0.25">
      <c r="G28" s="52"/>
      <c r="H28" s="52"/>
    </row>
  </sheetData>
  <mergeCells count="24">
    <mergeCell ref="BH6:BH23"/>
    <mergeCell ref="AN6:AN23"/>
    <mergeCell ref="AR6:AR23"/>
    <mergeCell ref="AV6:AV23"/>
    <mergeCell ref="AZ6:AZ23"/>
    <mergeCell ref="BD6:BD23"/>
    <mergeCell ref="AJ6:AJ23"/>
    <mergeCell ref="AF6:AF23"/>
    <mergeCell ref="AB6:AB23"/>
    <mergeCell ref="X6:X23"/>
    <mergeCell ref="A1:D1"/>
    <mergeCell ref="T6:T23"/>
    <mergeCell ref="H6:H23"/>
    <mergeCell ref="L6:L23"/>
    <mergeCell ref="P6:P23"/>
    <mergeCell ref="A2:D2"/>
    <mergeCell ref="D6:D23"/>
    <mergeCell ref="CF6:CF23"/>
    <mergeCell ref="CJ6:CJ23"/>
    <mergeCell ref="BL6:BL23"/>
    <mergeCell ref="BP6:BP23"/>
    <mergeCell ref="BT6:BT23"/>
    <mergeCell ref="BX6:BX23"/>
    <mergeCell ref="CB6:CB23"/>
  </mergeCells>
  <hyperlinks>
    <hyperlink ref="A1:D1" location="'Mapa de Riesgos y Oportunidades'!A1" display="VOLVER AL MAPA DE RIESGOS Y OPORTUNIDADES" xr:uid="{00000000-0004-0000-0400-000000000000}"/>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GV68"/>
  <sheetViews>
    <sheetView topLeftCell="GG1" zoomScale="80" zoomScaleNormal="80" workbookViewId="0">
      <selection activeCell="GT14" sqref="GT14:GT18"/>
    </sheetView>
  </sheetViews>
  <sheetFormatPr baseColWidth="10" defaultRowHeight="15" x14ac:dyDescent="0.25"/>
  <cols>
    <col min="1" max="1" width="34.125" bestFit="1" customWidth="1"/>
    <col min="2" max="2" width="9" customWidth="1"/>
    <col min="3" max="3" width="3.25" hidden="1" customWidth="1"/>
    <col min="4" max="4" width="14" customWidth="1"/>
    <col min="5" max="5" width="34.125" bestFit="1" customWidth="1"/>
    <col min="6" max="6" width="9.375" bestFit="1" customWidth="1"/>
    <col min="7" max="7" width="1.875" hidden="1" customWidth="1"/>
    <col min="8" max="8" width="17.25" customWidth="1"/>
    <col min="9" max="9" width="34.125" bestFit="1" customWidth="1"/>
    <col min="10" max="10" width="9.375" bestFit="1" customWidth="1"/>
    <col min="11" max="11" width="1.875" hidden="1" customWidth="1"/>
    <col min="12" max="12" width="10" bestFit="1" customWidth="1"/>
    <col min="13" max="13" width="34.125" bestFit="1" customWidth="1"/>
    <col min="14" max="14" width="9.375" bestFit="1" customWidth="1"/>
    <col min="15" max="15" width="1.875" hidden="1" customWidth="1"/>
    <col min="16" max="16" width="10" bestFit="1" customWidth="1"/>
    <col min="17" max="17" width="34.125" bestFit="1" customWidth="1"/>
    <col min="18" max="18" width="9.375" bestFit="1" customWidth="1"/>
    <col min="19" max="19" width="1.875" hidden="1" customWidth="1"/>
    <col min="20" max="20" width="10" bestFit="1" customWidth="1"/>
    <col min="21" max="21" width="34.125" bestFit="1" customWidth="1"/>
    <col min="22" max="22" width="9.375" bestFit="1" customWidth="1"/>
    <col min="23" max="23" width="1.875" hidden="1" customWidth="1"/>
    <col min="24" max="24" width="10" bestFit="1" customWidth="1"/>
    <col min="25" max="25" width="34.125" bestFit="1" customWidth="1"/>
    <col min="26" max="26" width="9.375" bestFit="1" customWidth="1"/>
    <col min="27" max="27" width="1.875" hidden="1" customWidth="1"/>
    <col min="28" max="28" width="10" bestFit="1" customWidth="1"/>
    <col min="29" max="29" width="34.25" customWidth="1"/>
    <col min="31" max="31" width="0" hidden="1" customWidth="1"/>
    <col min="33" max="33" width="34.375" customWidth="1"/>
    <col min="35" max="35" width="0" hidden="1" customWidth="1"/>
    <col min="37" max="37" width="34.625" customWidth="1"/>
    <col min="39" max="39" width="0" hidden="1" customWidth="1"/>
    <col min="41" max="41" width="27.75" customWidth="1"/>
    <col min="43" max="43" width="0" hidden="1" customWidth="1"/>
    <col min="45" max="45" width="21.75" customWidth="1"/>
    <col min="47" max="47" width="0" hidden="1" customWidth="1"/>
    <col min="49" max="49" width="27" customWidth="1"/>
    <col min="51" max="51" width="0" hidden="1" customWidth="1"/>
    <col min="53" max="53" width="22.75" customWidth="1"/>
    <col min="55" max="55" width="0" hidden="1" customWidth="1"/>
    <col min="56" max="56" width="15.625" customWidth="1"/>
    <col min="57" max="57" width="23" customWidth="1"/>
    <col min="59" max="59" width="0" hidden="1" customWidth="1"/>
    <col min="61" max="61" width="23.375" customWidth="1"/>
    <col min="63" max="63" width="0" hidden="1" customWidth="1"/>
    <col min="65" max="65" width="28.375" hidden="1" customWidth="1"/>
    <col min="66" max="67" width="0" hidden="1" customWidth="1"/>
    <col min="68" max="68" width="13.625" hidden="1" customWidth="1"/>
    <col min="69" max="69" width="23.375" hidden="1" customWidth="1"/>
    <col min="70" max="72" width="0" hidden="1" customWidth="1"/>
    <col min="73" max="73" width="24.875" customWidth="1"/>
    <col min="75" max="75" width="0" hidden="1" customWidth="1"/>
    <col min="77" max="77" width="21.375" customWidth="1"/>
    <col min="79" max="79" width="0" hidden="1" customWidth="1"/>
    <col min="81" max="81" width="22.625" customWidth="1"/>
    <col min="83" max="83" width="0" hidden="1" customWidth="1"/>
    <col min="85" max="85" width="25.875" customWidth="1"/>
    <col min="87" max="87" width="0" hidden="1" customWidth="1"/>
    <col min="89" max="89" width="25.25" customWidth="1"/>
    <col min="91" max="91" width="0" hidden="1" customWidth="1"/>
    <col min="92" max="92" width="16" customWidth="1"/>
    <col min="93" max="93" width="27.375" customWidth="1"/>
    <col min="95" max="95" width="0" hidden="1" customWidth="1"/>
    <col min="96" max="96" width="17.75" customWidth="1"/>
    <col min="97" max="97" width="24.625" customWidth="1"/>
    <col min="99" max="99" width="0" hidden="1" customWidth="1"/>
    <col min="100" max="100" width="14.375" customWidth="1"/>
    <col min="101" max="101" width="28.25" customWidth="1"/>
    <col min="103" max="103" width="0" hidden="1" customWidth="1"/>
    <col min="104" max="104" width="14.875" customWidth="1"/>
    <col min="105" max="105" width="24.75" customWidth="1"/>
    <col min="107" max="107" width="0" hidden="1" customWidth="1"/>
    <col min="108" max="108" width="17.625" customWidth="1"/>
    <col min="109" max="109" width="26.75" customWidth="1"/>
    <col min="111" max="111" width="0" hidden="1" customWidth="1"/>
    <col min="112" max="112" width="15.625" customWidth="1"/>
    <col min="113" max="113" width="25.125" customWidth="1"/>
    <col min="115" max="115" width="0" hidden="1" customWidth="1"/>
    <col min="116" max="116" width="15.125" customWidth="1"/>
    <col min="117" max="117" width="26.25" customWidth="1"/>
    <col min="119" max="119" width="0" hidden="1" customWidth="1"/>
    <col min="120" max="120" width="14.25" customWidth="1"/>
    <col min="121" max="121" width="25.125" customWidth="1"/>
    <col min="123" max="123" width="0" hidden="1" customWidth="1"/>
    <col min="124" max="124" width="14.375" customWidth="1"/>
    <col min="125" max="125" width="28.375" customWidth="1"/>
    <col min="127" max="127" width="0" hidden="1" customWidth="1"/>
    <col min="128" max="128" width="15.625" customWidth="1"/>
    <col min="129" max="129" width="27" customWidth="1"/>
    <col min="131" max="131" width="0" hidden="1" customWidth="1"/>
    <col min="132" max="132" width="15.875" customWidth="1"/>
    <col min="133" max="133" width="27.125" customWidth="1"/>
    <col min="135" max="135" width="0" hidden="1" customWidth="1"/>
    <col min="136" max="136" width="17.75" customWidth="1"/>
    <col min="137" max="137" width="28.125" customWidth="1"/>
    <col min="139" max="139" width="0" hidden="1" customWidth="1"/>
    <col min="140" max="140" width="15.75" customWidth="1"/>
    <col min="141" max="141" width="26" customWidth="1"/>
    <col min="143" max="143" width="0" hidden="1" customWidth="1"/>
    <col min="144" max="144" width="23.125" customWidth="1"/>
    <col min="145" max="145" width="27.75" customWidth="1"/>
    <col min="147" max="147" width="0" hidden="1" customWidth="1"/>
    <col min="148" max="148" width="21.125" customWidth="1"/>
    <col min="149" max="149" width="24.625" customWidth="1"/>
    <col min="151" max="151" width="0" hidden="1" customWidth="1"/>
    <col min="152" max="152" width="16.625" customWidth="1"/>
    <col min="153" max="153" width="27.375" customWidth="1"/>
    <col min="155" max="155" width="0" hidden="1" customWidth="1"/>
    <col min="156" max="156" width="18" customWidth="1"/>
    <col min="157" max="157" width="28.875" customWidth="1"/>
    <col min="159" max="159" width="0" hidden="1" customWidth="1"/>
    <col min="160" max="160" width="18.625" customWidth="1"/>
    <col min="161" max="161" width="28.375" customWidth="1"/>
    <col min="163" max="163" width="0" hidden="1" customWidth="1"/>
    <col min="164" max="164" width="15" customWidth="1"/>
    <col min="165" max="165" width="27.625" customWidth="1"/>
    <col min="167" max="167" width="0" hidden="1" customWidth="1"/>
    <col min="168" max="168" width="15.875" customWidth="1"/>
    <col min="169" max="169" width="22.625" customWidth="1"/>
    <col min="171" max="171" width="0" hidden="1" customWidth="1"/>
    <col min="172" max="172" width="15.625" customWidth="1"/>
    <col min="173" max="173" width="26.125" customWidth="1"/>
    <col min="175" max="175" width="0" hidden="1" customWidth="1"/>
    <col min="176" max="176" width="15.375" customWidth="1"/>
    <col min="177" max="177" width="28" customWidth="1"/>
    <col min="179" max="179" width="0" hidden="1" customWidth="1"/>
    <col min="180" max="180" width="15" customWidth="1"/>
    <col min="181" max="181" width="24.375" customWidth="1"/>
    <col min="183" max="183" width="0" hidden="1" customWidth="1"/>
    <col min="184" max="184" width="17.75" customWidth="1"/>
    <col min="185" max="185" width="24.75" customWidth="1"/>
    <col min="187" max="187" width="0" hidden="1" customWidth="1"/>
    <col min="188" max="188" width="15.75" customWidth="1"/>
    <col min="189" max="189" width="26.625" customWidth="1"/>
    <col min="191" max="191" width="0" hidden="1" customWidth="1"/>
    <col min="192" max="192" width="19.375" customWidth="1"/>
    <col min="193" max="193" width="27.25" customWidth="1"/>
    <col min="195" max="195" width="0" hidden="1" customWidth="1"/>
    <col min="196" max="196" width="17.125" customWidth="1"/>
    <col min="197" max="197" width="28.125" customWidth="1"/>
    <col min="199" max="199" width="0" hidden="1" customWidth="1"/>
    <col min="201" max="201" width="22.125" customWidth="1"/>
    <col min="203" max="203" width="0" hidden="1" customWidth="1"/>
  </cols>
  <sheetData>
    <row r="1" spans="1:204" ht="30" customHeight="1" x14ac:dyDescent="0.25">
      <c r="A1" s="371" t="s">
        <v>371</v>
      </c>
      <c r="B1" s="371"/>
      <c r="C1" s="371"/>
      <c r="D1" s="371"/>
      <c r="E1" s="371"/>
    </row>
    <row r="2" spans="1:204" ht="15" customHeight="1" x14ac:dyDescent="0.25">
      <c r="A2" s="372" t="s">
        <v>280</v>
      </c>
      <c r="B2" s="373"/>
      <c r="C2" s="373"/>
      <c r="D2" s="374"/>
      <c r="BM2" s="155"/>
      <c r="BN2" s="155"/>
      <c r="BO2" s="155"/>
      <c r="BP2" s="155"/>
      <c r="BQ2" s="155"/>
      <c r="BR2" s="155"/>
      <c r="BS2" s="155"/>
      <c r="BT2" s="155"/>
    </row>
    <row r="3" spans="1:204" x14ac:dyDescent="0.25">
      <c r="A3" s="365" t="s">
        <v>379</v>
      </c>
      <c r="B3" s="365"/>
      <c r="C3" s="365"/>
      <c r="D3" s="366"/>
      <c r="E3" s="360" t="s">
        <v>380</v>
      </c>
      <c r="F3" s="361"/>
      <c r="G3" s="361"/>
      <c r="H3" s="362"/>
      <c r="I3" s="364" t="s">
        <v>381</v>
      </c>
      <c r="J3" s="365"/>
      <c r="K3" s="365"/>
      <c r="L3" s="366"/>
      <c r="M3" s="360" t="s">
        <v>382</v>
      </c>
      <c r="N3" s="361"/>
      <c r="O3" s="361"/>
      <c r="P3" s="362"/>
      <c r="Q3" s="364" t="s">
        <v>383</v>
      </c>
      <c r="R3" s="365"/>
      <c r="S3" s="365"/>
      <c r="T3" s="366"/>
      <c r="U3" s="360" t="s">
        <v>384</v>
      </c>
      <c r="V3" s="361"/>
      <c r="W3" s="361"/>
      <c r="X3" s="362"/>
      <c r="Y3" s="364" t="s">
        <v>385</v>
      </c>
      <c r="Z3" s="365"/>
      <c r="AA3" s="365"/>
      <c r="AB3" s="366"/>
      <c r="AC3" s="360" t="s">
        <v>386</v>
      </c>
      <c r="AD3" s="361"/>
      <c r="AE3" s="361"/>
      <c r="AF3" s="362"/>
      <c r="AG3" s="364" t="s">
        <v>387</v>
      </c>
      <c r="AH3" s="365"/>
      <c r="AI3" s="365"/>
      <c r="AJ3" s="366"/>
      <c r="AK3" s="360" t="s">
        <v>388</v>
      </c>
      <c r="AL3" s="361"/>
      <c r="AM3" s="361"/>
      <c r="AN3" s="362"/>
      <c r="AO3" s="364" t="s">
        <v>407</v>
      </c>
      <c r="AP3" s="365"/>
      <c r="AQ3" s="365"/>
      <c r="AR3" s="366"/>
      <c r="AS3" s="360" t="s">
        <v>408</v>
      </c>
      <c r="AT3" s="361"/>
      <c r="AU3" s="361"/>
      <c r="AV3" s="362"/>
      <c r="AW3" s="364" t="s">
        <v>409</v>
      </c>
      <c r="AX3" s="365"/>
      <c r="AY3" s="365"/>
      <c r="AZ3" s="366"/>
      <c r="BA3" s="360" t="s">
        <v>410</v>
      </c>
      <c r="BB3" s="361"/>
      <c r="BC3" s="361"/>
      <c r="BD3" s="362"/>
      <c r="BE3" s="364" t="s">
        <v>411</v>
      </c>
      <c r="BF3" s="365"/>
      <c r="BG3" s="365"/>
      <c r="BH3" s="366"/>
      <c r="BI3" s="360" t="s">
        <v>412</v>
      </c>
      <c r="BJ3" s="361"/>
      <c r="BK3" s="361"/>
      <c r="BL3" s="362"/>
      <c r="BM3" s="364" t="s">
        <v>413</v>
      </c>
      <c r="BN3" s="365"/>
      <c r="BO3" s="365"/>
      <c r="BP3" s="366"/>
      <c r="BQ3" s="360" t="s">
        <v>414</v>
      </c>
      <c r="BR3" s="361"/>
      <c r="BS3" s="361"/>
      <c r="BT3" s="362"/>
      <c r="BU3" s="364" t="s">
        <v>413</v>
      </c>
      <c r="BV3" s="365"/>
      <c r="BW3" s="365"/>
      <c r="BX3" s="366"/>
      <c r="BY3" s="360" t="s">
        <v>414</v>
      </c>
      <c r="BZ3" s="361"/>
      <c r="CA3" s="361"/>
      <c r="CB3" s="362"/>
      <c r="CC3" s="364" t="s">
        <v>415</v>
      </c>
      <c r="CD3" s="365"/>
      <c r="CE3" s="365"/>
      <c r="CF3" s="366"/>
      <c r="CG3" s="360" t="s">
        <v>416</v>
      </c>
      <c r="CH3" s="361"/>
      <c r="CI3" s="361"/>
      <c r="CJ3" s="362"/>
      <c r="CK3" s="364" t="s">
        <v>417</v>
      </c>
      <c r="CL3" s="365"/>
      <c r="CM3" s="365"/>
      <c r="CN3" s="366"/>
      <c r="CO3" s="360" t="s">
        <v>418</v>
      </c>
      <c r="CP3" s="361"/>
      <c r="CQ3" s="361"/>
      <c r="CR3" s="362"/>
      <c r="CS3" s="364" t="s">
        <v>419</v>
      </c>
      <c r="CT3" s="365"/>
      <c r="CU3" s="365"/>
      <c r="CV3" s="366"/>
      <c r="CW3" s="360" t="s">
        <v>420</v>
      </c>
      <c r="CX3" s="361"/>
      <c r="CY3" s="361"/>
      <c r="CZ3" s="362"/>
      <c r="DA3" s="364" t="s">
        <v>421</v>
      </c>
      <c r="DB3" s="365"/>
      <c r="DC3" s="365"/>
      <c r="DD3" s="366"/>
      <c r="DE3" s="360" t="s">
        <v>431</v>
      </c>
      <c r="DF3" s="361"/>
      <c r="DG3" s="361"/>
      <c r="DH3" s="362"/>
      <c r="DI3" s="364" t="s">
        <v>432</v>
      </c>
      <c r="DJ3" s="365"/>
      <c r="DK3" s="365"/>
      <c r="DL3" s="366"/>
      <c r="DM3" s="360" t="s">
        <v>433</v>
      </c>
      <c r="DN3" s="361"/>
      <c r="DO3" s="361"/>
      <c r="DP3" s="362"/>
      <c r="DQ3" s="364" t="s">
        <v>434</v>
      </c>
      <c r="DR3" s="365"/>
      <c r="DS3" s="365"/>
      <c r="DT3" s="366"/>
      <c r="DU3" s="360" t="s">
        <v>435</v>
      </c>
      <c r="DV3" s="361"/>
      <c r="DW3" s="361"/>
      <c r="DX3" s="362"/>
      <c r="DY3" s="364" t="s">
        <v>436</v>
      </c>
      <c r="DZ3" s="365"/>
      <c r="EA3" s="365"/>
      <c r="EB3" s="366"/>
      <c r="EC3" s="360" t="s">
        <v>437</v>
      </c>
      <c r="ED3" s="361"/>
      <c r="EE3" s="361"/>
      <c r="EF3" s="362"/>
      <c r="EG3" s="364" t="s">
        <v>451</v>
      </c>
      <c r="EH3" s="365"/>
      <c r="EI3" s="365"/>
      <c r="EJ3" s="366"/>
      <c r="EK3" s="360" t="s">
        <v>452</v>
      </c>
      <c r="EL3" s="361"/>
      <c r="EM3" s="361"/>
      <c r="EN3" s="362"/>
      <c r="EO3" s="364" t="s">
        <v>453</v>
      </c>
      <c r="EP3" s="365"/>
      <c r="EQ3" s="365"/>
      <c r="ER3" s="366"/>
      <c r="ES3" s="360" t="s">
        <v>454</v>
      </c>
      <c r="ET3" s="361"/>
      <c r="EU3" s="361"/>
      <c r="EV3" s="362"/>
      <c r="EW3" s="364" t="s">
        <v>455</v>
      </c>
      <c r="EX3" s="365"/>
      <c r="EY3" s="365"/>
      <c r="EZ3" s="366"/>
      <c r="FA3" s="360" t="s">
        <v>456</v>
      </c>
      <c r="FB3" s="361"/>
      <c r="FC3" s="361"/>
      <c r="FD3" s="362"/>
      <c r="FE3" s="364" t="s">
        <v>457</v>
      </c>
      <c r="FF3" s="365"/>
      <c r="FG3" s="365"/>
      <c r="FH3" s="366"/>
      <c r="FI3" s="360" t="s">
        <v>764</v>
      </c>
      <c r="FJ3" s="361"/>
      <c r="FK3" s="361"/>
      <c r="FL3" s="362"/>
      <c r="FM3" s="364" t="s">
        <v>765</v>
      </c>
      <c r="FN3" s="365"/>
      <c r="FO3" s="365"/>
      <c r="FP3" s="366"/>
      <c r="FQ3" s="360" t="s">
        <v>766</v>
      </c>
      <c r="FR3" s="361"/>
      <c r="FS3" s="361"/>
      <c r="FT3" s="362"/>
      <c r="FU3" s="364" t="s">
        <v>767</v>
      </c>
      <c r="FV3" s="365"/>
      <c r="FW3" s="365"/>
      <c r="FX3" s="366"/>
      <c r="FY3" s="360" t="s">
        <v>768</v>
      </c>
      <c r="FZ3" s="361"/>
      <c r="GA3" s="361"/>
      <c r="GB3" s="362"/>
      <c r="GC3" s="364" t="s">
        <v>769</v>
      </c>
      <c r="GD3" s="365"/>
      <c r="GE3" s="365"/>
      <c r="GF3" s="366"/>
      <c r="GG3" s="360" t="s">
        <v>770</v>
      </c>
      <c r="GH3" s="361"/>
      <c r="GI3" s="361"/>
      <c r="GJ3" s="362"/>
      <c r="GK3" s="360" t="s">
        <v>816</v>
      </c>
      <c r="GL3" s="361"/>
      <c r="GM3" s="361"/>
      <c r="GN3" s="362"/>
      <c r="GO3" s="360" t="s">
        <v>817</v>
      </c>
      <c r="GP3" s="361"/>
      <c r="GQ3" s="361"/>
      <c r="GR3" s="362"/>
      <c r="GS3" s="360" t="s">
        <v>818</v>
      </c>
      <c r="GT3" s="361"/>
      <c r="GU3" s="361"/>
      <c r="GV3" s="362"/>
    </row>
    <row r="4" spans="1:204" ht="100.5" customHeight="1" x14ac:dyDescent="0.25">
      <c r="A4" s="84" t="s">
        <v>281</v>
      </c>
      <c r="B4" s="367" t="str">
        <f>IF('Mapa de Riesgos y Oportunidades'!$C$8="Oportunidad","NO APLICA",'Mapa de Riesgos y Oportunidades'!M8)</f>
        <v>Realización de inducciones y reinducciones sobre el SGC</v>
      </c>
      <c r="C4" s="367"/>
      <c r="D4" s="367"/>
      <c r="E4" s="86" t="s">
        <v>281</v>
      </c>
      <c r="F4" s="359" t="str">
        <f>IF('Mapa de Riesgos y Oportunidades'!$C$8="Oportunidad","NO APLICA",'Mapa de Riesgos y Oportunidades'!M13)</f>
        <v>Induccion profesonal.
Evaluar los incentivos e implementacion de aquellos regulados.
Jornada de induccion.  Cátedra de Vida Universitaria / dirigida a orientar la vida estudiantil y a generar el sentido de pertenencia</v>
      </c>
      <c r="G4" s="359"/>
      <c r="H4" s="359"/>
      <c r="I4" s="84" t="s">
        <v>281</v>
      </c>
      <c r="J4" s="367" t="str">
        <f>IF('Mapa de Riesgos y Oportunidades'!$C$8="Oportunidad","NO APLICA",'Mapa de Riesgos y Oportunidades'!M18)</f>
        <v>Vinculación de profesores en modalidad ocasional</v>
      </c>
      <c r="K4" s="367"/>
      <c r="L4" s="367"/>
      <c r="M4" s="86" t="s">
        <v>281</v>
      </c>
      <c r="N4" s="359" t="str">
        <f>IF('Mapa de Riesgos y Oportunidades'!$C$13="Oportunidad","NO APLICA",'Mapa de Riesgos y Oportunidades'!M23)</f>
        <v>Agilizar el proceso de Concurso Docente para el cumplimiento de este compromiso ante el MEN</v>
      </c>
      <c r="O4" s="359"/>
      <c r="P4" s="359"/>
      <c r="Q4" s="84" t="s">
        <v>281</v>
      </c>
      <c r="R4" s="367" t="str">
        <f>IF('Mapa de Riesgos y Oportunidades'!$C$8="Oportunidad","NO APLICA",'Mapa de Riesgos y Oportunidades'!M28)</f>
        <v>Realizar reuniones para corroborar o hacer siguimiento de la información con las dependencias generadoras de la misma</v>
      </c>
      <c r="S4" s="367"/>
      <c r="T4" s="367"/>
      <c r="U4" s="87" t="s">
        <v>281</v>
      </c>
      <c r="V4" s="359" t="str">
        <f>IF('Mapa de Riesgos y Oportunidades'!$C$13="Oportunidad","NO APLICA",'Mapa de Riesgos y Oportunidades'!M33)</f>
        <v>Establecer un calendario para la planeación de las actividades académicas por parte de las Facultades, Flexible a cambios en el  Calendario Académico</v>
      </c>
      <c r="W4" s="359"/>
      <c r="X4" s="359"/>
      <c r="Y4" s="85" t="s">
        <v>281</v>
      </c>
      <c r="Z4" s="367" t="str">
        <f>IF('Mapa de Riesgos y Oportunidades'!$C$18="Oportunidad","NO APLICA",'Mapa de Riesgos y Oportunidades'!M38)</f>
        <v>Solicitar el suministro de equipos de cómputo.</v>
      </c>
      <c r="AA4" s="367"/>
      <c r="AB4" s="367"/>
      <c r="AC4" s="87" t="s">
        <v>281</v>
      </c>
      <c r="AD4" s="359" t="str">
        <f>IF('Mapa de Riesgos y Oportunidades'!$C$23="Oportunidad","NO APLICA",'Mapa de Riesgos y Oportunidades'!M46)</f>
        <v xml:space="preserve">
Notificaciones a los órganos competentes de al importancia en el cumplimiento de las actividades programadas dentro de los tiempo y criterios establecidos
</v>
      </c>
      <c r="AE4" s="359"/>
      <c r="AF4" s="359"/>
      <c r="AG4" s="85" t="s">
        <v>281</v>
      </c>
      <c r="AH4" s="367" t="str">
        <f>IF('Mapa de Riesgos y Oportunidades'!$C$28="Oportunidad","NO APLICA",'Mapa de Riesgos y Oportunidades'!M51)</f>
        <v>Socializar la importancia y beneficios que ofrece la produccion literaria( Libros)para la comunidad universitaria.</v>
      </c>
      <c r="AI4" s="367"/>
      <c r="AJ4" s="367"/>
      <c r="AK4" s="87" t="s">
        <v>281</v>
      </c>
      <c r="AL4" s="359" t="str">
        <f>IF('Mapa de Riesgos y Oportunidades'!$C$33="Oportunidad","NO APLICA",'Mapa de Riesgos y Oportunidades'!M56)</f>
        <v>Exponer con claridad lo expuesto en el reglamento interno de la editorial con el fin de definir lineas claras de acceso , caracteristicas, limitaciones y alcances de trabajo y publicacion.</v>
      </c>
      <c r="AM4" s="359"/>
      <c r="AN4" s="359"/>
      <c r="AO4" s="123" t="s">
        <v>281</v>
      </c>
      <c r="AP4" s="363" t="str">
        <f>IF('Mapa de Riesgos y Oportunidades'!$C$33="Oportunidad","NO APLICA",'Mapa de Riesgos y Oportunidades'!M61)</f>
        <v>Reestructuración area administrativa</v>
      </c>
      <c r="AQ4" s="363"/>
      <c r="AR4" s="363"/>
      <c r="AS4" s="87" t="s">
        <v>281</v>
      </c>
      <c r="AT4" s="359" t="str">
        <f>IF('Mapa de Riesgos y Oportunidades'!$C$33="Oportunidad","NO APLICA",'Mapa de Riesgos y Oportunidades'!M66)</f>
        <v>Solicitud de adquisicion de un software para la investigación de la universidad.</v>
      </c>
      <c r="AU4" s="359"/>
      <c r="AV4" s="359"/>
      <c r="AW4" s="123" t="s">
        <v>281</v>
      </c>
      <c r="AX4" s="363" t="str">
        <f>IF('Mapa de Riesgos y Oportunidades'!$C$33="Oportunidad","NO APLICA",'Mapa de Riesgos y Oportunidades'!M71)</f>
        <v>Solicitar la adquisición de muebles y equipos de alta tecnología para el funcionamiento de la oficina.</v>
      </c>
      <c r="AY4" s="363"/>
      <c r="AZ4" s="363"/>
      <c r="BA4" s="87" t="s">
        <v>281</v>
      </c>
      <c r="BB4" s="359" t="str">
        <f>IF('Mapa de Riesgos y Oportunidades'!$C$33="Oportunidad","NO APLICA",'Mapa de Riesgos y Oportunidades'!M76)</f>
        <v xml:space="preserve">Desarrollo de actividades que permitan la apropiación de la politica de extensión y proyección  social </v>
      </c>
      <c r="BC4" s="359"/>
      <c r="BD4" s="359"/>
      <c r="BE4" s="123" t="s">
        <v>281</v>
      </c>
      <c r="BF4" s="363" t="str">
        <f>IF('Mapa de Riesgos y Oportunidades'!$C$33="Oportunidad","NO APLICA",'Mapa de Riesgos y Oportunidades'!M81)</f>
        <v xml:space="preserve">Implementación del programa del Campus al Campo, como estrategia para la sistematización de la información de manera adecuada </v>
      </c>
      <c r="BG4" s="363"/>
      <c r="BH4" s="363"/>
      <c r="BI4" s="87" t="s">
        <v>281</v>
      </c>
      <c r="BJ4" s="359" t="str">
        <f>IF('Mapa de Riesgos y Oportunidades'!$C$33="Oportunidad","NO APLICA",'Mapa de Riesgos y Oportunidades'!M86)</f>
        <v>Articular con la División de Bienestar Social Universitario el apoyo del recurso humano del area de salud para realizar el seguimiento a los estudiantes con factores de riesgo.</v>
      </c>
      <c r="BK4" s="359"/>
      <c r="BL4" s="359"/>
      <c r="BM4" s="123" t="s">
        <v>281</v>
      </c>
      <c r="BN4" s="363">
        <f>IF('Mapa de Riesgos y Oportunidades'!$C$33="Oportunidad","NO APLICA",'Mapa de Riesgos y Oportunidades'!M91)</f>
        <v>0</v>
      </c>
      <c r="BO4" s="363"/>
      <c r="BP4" s="363"/>
      <c r="BQ4" s="87" t="s">
        <v>281</v>
      </c>
      <c r="BR4" s="359">
        <f>IF('Mapa de Riesgos y Oportunidades'!$C$33="Oportunidad","NO APLICA",'Mapa de Riesgos y Oportunidades'!M96)</f>
        <v>0</v>
      </c>
      <c r="BS4" s="359"/>
      <c r="BT4" s="359"/>
      <c r="BU4" s="123" t="s">
        <v>281</v>
      </c>
      <c r="BV4" s="363" t="str">
        <f>IF('Mapa de Riesgos y Oportunidades'!$C$33="Oportunidad","NO APLICA",'Mapa de Riesgos y Oportunidades'!M101)</f>
        <v>Existecia de copias de expedientes en los archivos. Respaldo informático en las diligencias procesales</v>
      </c>
      <c r="BW4" s="363"/>
      <c r="BX4" s="363"/>
      <c r="BY4" s="87" t="s">
        <v>281</v>
      </c>
      <c r="BZ4" s="359" t="str">
        <f>IF('Mapa de Riesgos y Oportunidades'!$C$33="Oportunidad","NO APLICA",'Mapa de Riesgos y Oportunidades'!M106)</f>
        <v>Garantizar mayor y eficiente promoción del programa en los cursos de 10 y 11 de las diferentes escuelas del Departamento.</v>
      </c>
      <c r="CA4" s="359"/>
      <c r="CB4" s="359"/>
      <c r="CC4" s="123" t="s">
        <v>281</v>
      </c>
      <c r="CD4" s="363" t="str">
        <f>IF('Mapa de Riesgos y Oportunidades'!$C$33="Oportunidad","NO APLICA",'Mapa de Riesgos y Oportunidades'!M111)</f>
        <v xml:space="preserve">Solicitar movimientos financieros del presupuesto de bienestar
</v>
      </c>
      <c r="CE4" s="363"/>
      <c r="CF4" s="363"/>
      <c r="CG4" s="87" t="s">
        <v>281</v>
      </c>
      <c r="CH4" s="359" t="str">
        <f>IF('Mapa de Riesgos y Oportunidades'!$C$33="Oportunidad","NO APLICA",'Mapa de Riesgos y Oportunidades'!M116)</f>
        <v xml:space="preserve">Enviar comunicaciones a las dependencias recordando la fecha de entrega de la información </v>
      </c>
      <c r="CI4" s="359"/>
      <c r="CJ4" s="359"/>
      <c r="CK4" s="123" t="s">
        <v>281</v>
      </c>
      <c r="CL4" s="363" t="str">
        <f>IF('Mapa de Riesgos y Oportunidades'!$C$33="Oportunidad","NO APLICA",'Mapa de Riesgos y Oportunidades'!M121)</f>
        <v>Solicitar apertura de concursos docentes</v>
      </c>
      <c r="CM4" s="363"/>
      <c r="CN4" s="363"/>
      <c r="CO4" s="87" t="s">
        <v>281</v>
      </c>
      <c r="CP4" s="359" t="str">
        <f>IF('Mapa de Riesgos y Oportunidades'!$C$33="Oportunidad","NO APLICA",'Mapa de Riesgos y Oportunidades'!M126)</f>
        <v>Desarrollar competencias y permanente actualizacion en el manejo de leyes, normas, decretos y demas disposicioones que en materia de derechos de autor y propiedad intelectual se esten dando en el ambito colombiano.</v>
      </c>
      <c r="CQ4" s="359"/>
      <c r="CR4" s="359"/>
      <c r="CS4" s="123" t="s">
        <v>281</v>
      </c>
      <c r="CT4" s="363" t="str">
        <f>IF('Mapa de Riesgos y Oportunidades'!$C$33="Oportunidad","NO APLICA",'Mapa de Riesgos y Oportunidades'!M131)</f>
        <v>Desarrollar competencias y permanente actualizacion en el manejo de leyes, normas, decretos y demas disposicioones que en materia de derechos de autor y propiedad intelectual se esten dando en el ambito colombiano.</v>
      </c>
      <c r="CU4" s="363"/>
      <c r="CV4" s="363"/>
      <c r="CW4" s="87" t="s">
        <v>281</v>
      </c>
      <c r="CX4" s="359" t="str">
        <f>IF('Mapa de Riesgos y Oportunidades'!$C$33="Oportunidad","NO APLICA",'Mapa de Riesgos y Oportunidades'!M136)</f>
        <v>Optimizar el conocimiento y manejo de cada etapa del proceso editorial con el fin de tener un manejo integral en aras del mejoramiento continuo en la trazabilidad del proceso.</v>
      </c>
      <c r="CY4" s="359"/>
      <c r="CZ4" s="359"/>
      <c r="DA4" s="123" t="s">
        <v>281</v>
      </c>
      <c r="DB4" s="363" t="str">
        <f>IF('Mapa de Riesgos y Oportunidades'!$C$33="Oportunidad","NO APLICA",'Mapa de Riesgos y Oportunidades'!M141)</f>
        <v>Actualización de los Sofware Académicos a las Nuevas Necesidades del sistema de notas y evaluación digital</v>
      </c>
      <c r="DC4" s="363"/>
      <c r="DD4" s="363"/>
      <c r="DE4" s="87" t="s">
        <v>281</v>
      </c>
      <c r="DF4" s="359" t="str">
        <f>IF('Mapa de Riesgos y Oportunidades'!$C$33="Oportunidad","NO APLICA",'Mapa de Riesgos y Oportunidades'!M146)</f>
        <v>Gestionar los recursos humanos y tecnológicos para iniciar el proceso de digitalización de los archivos físicos</v>
      </c>
      <c r="DG4" s="359"/>
      <c r="DH4" s="359"/>
      <c r="DI4" s="123" t="s">
        <v>281</v>
      </c>
      <c r="DJ4" s="363" t="str">
        <f>IF('Mapa de Riesgos y Oportunidades'!$C$33="Oportunidad","NO APLICA",'Mapa de Riesgos y Oportunidades'!M151)</f>
        <v>Seguimiento segun casos identificados en riesgo de desercion.</v>
      </c>
      <c r="DK4" s="363"/>
      <c r="DL4" s="363"/>
      <c r="DM4" s="87" t="s">
        <v>281</v>
      </c>
      <c r="DN4" s="359" t="str">
        <f>IF('Mapa de Riesgos y Oportunidades'!$C$33="Oportunidad","NO APLICA",'Mapa de Riesgos y Oportunidades'!M156)</f>
        <v>Aplicación de Estatuto de Contratación</v>
      </c>
      <c r="DO4" s="359"/>
      <c r="DP4" s="359"/>
      <c r="DQ4" s="123" t="s">
        <v>281</v>
      </c>
      <c r="DR4" s="363" t="str">
        <f>IF('Mapa de Riesgos y Oportunidades'!$C$33="Oportunidad","NO APLICA",'Mapa de Riesgos y Oportunidades'!M161)</f>
        <v>Presentacion de informes de uso de recursos ante Consejo Superior</v>
      </c>
      <c r="DS4" s="363"/>
      <c r="DT4" s="363"/>
      <c r="DU4" s="87" t="s">
        <v>281</v>
      </c>
      <c r="DV4" s="359" t="str">
        <f>IF('Mapa de Riesgos y Oportunidades'!$C$33="Oportunidad","NO APLICA",'Mapa de Riesgos y Oportunidades'!M166)</f>
        <v>Enviar oficios de recomendación sobre criterios para asignación de espacios físicos al funcionario responsable</v>
      </c>
      <c r="DW4" s="359"/>
      <c r="DX4" s="359"/>
      <c r="DY4" s="123" t="s">
        <v>281</v>
      </c>
      <c r="DZ4" s="363" t="str">
        <f>IF('Mapa de Riesgos y Oportunidades'!$C$33="Oportunidad","NO APLICA",'Mapa de Riesgos y Oportunidades'!M171)</f>
        <v>Socializar roles y responsabilidades del Auditor</v>
      </c>
      <c r="EA4" s="363"/>
      <c r="EB4" s="363"/>
      <c r="EC4" s="87" t="s">
        <v>281</v>
      </c>
      <c r="ED4" s="359" t="str">
        <f>IF('Mapa de Riesgos y Oportunidades'!$C$33="Oportunidad","NO APLICA",'Mapa de Riesgos y Oportunidades'!M176)</f>
        <v xml:space="preserve">Reivisión a través de diferentes comites </v>
      </c>
      <c r="EE4" s="359"/>
      <c r="EF4" s="359"/>
      <c r="EG4" s="123" t="s">
        <v>281</v>
      </c>
      <c r="EH4" s="363" t="str">
        <f>IF('Mapa de Riesgos y Oportunidades'!$C$33="Oportunidad","NO APLICA",'Mapa de Riesgos y Oportunidades'!M181)</f>
        <v xml:space="preserve">Verificación de la asignación correcta de cupos y puntaje de admitidos por programas </v>
      </c>
      <c r="EI4" s="363"/>
      <c r="EJ4" s="363"/>
      <c r="EK4" s="87" t="s">
        <v>281</v>
      </c>
      <c r="EL4" s="359" t="str">
        <f>IF('Mapa de Riesgos y Oportunidades'!$C$33="Oportunidad","NO APLICA",'Mapa de Riesgos y Oportunidades'!M186)</f>
        <v>Asignación de cupo a los programas ofertados mediante el cálculo automático de los resultados de las áreas de conocimiento de las pruebas saber 11</v>
      </c>
      <c r="EM4" s="359"/>
      <c r="EN4" s="359"/>
      <c r="EO4" s="123" t="s">
        <v>281</v>
      </c>
      <c r="EP4" s="363" t="str">
        <f>IF('Mapa de Riesgos y Oportunidades'!$C$33="Oportunidad","NO APLICA",'Mapa de Riesgos y Oportunidades'!M191)</f>
        <v xml:space="preserve">Cargue de notas producto de habilitaciones, y/o reporte de notas solo por medio de formatos autorizados y firmados por las partes intervinientes (docentes, jefe de departamento) </v>
      </c>
      <c r="EQ4" s="363"/>
      <c r="ER4" s="363"/>
      <c r="ES4" s="87" t="s">
        <v>281</v>
      </c>
      <c r="ET4" s="359" t="str">
        <f>IF('Mapa de Riesgos y Oportunidades'!$C$33="Oportunidad","NO APLICA",'Mapa de Riesgos y Oportunidades'!M196)</f>
        <v>Selección de proyectos a través del Comité de Investigación</v>
      </c>
      <c r="EU4" s="359"/>
      <c r="EV4" s="359"/>
      <c r="EW4" s="123" t="s">
        <v>281</v>
      </c>
      <c r="EX4" s="363" t="str">
        <f>IF('Mapa de Riesgos y Oportunidades'!$C$33="Oportunidad","NO APLICA",'Mapa de Riesgos y Oportunidades'!M201)</f>
        <v>Implementación   del Código de Integridad, divulgación de deberes y derechos del servidor público, entre otros.</v>
      </c>
      <c r="EY4" s="363"/>
      <c r="EZ4" s="363"/>
      <c r="FA4" s="87" t="s">
        <v>281</v>
      </c>
      <c r="FB4" s="359" t="str">
        <f>IF('Mapa de Riesgos y Oportunidades'!$C$33="Oportunidad","NO APLICA",'Mapa de Riesgos y Oportunidades'!M206)</f>
        <v>Revisar minuciosamente  la información a publicar.</v>
      </c>
      <c r="FC4" s="359"/>
      <c r="FD4" s="359"/>
      <c r="FE4" s="123" t="s">
        <v>281</v>
      </c>
      <c r="FF4" s="363" t="str">
        <f>IF('Mapa de Riesgos y Oportunidades'!$C$33="Oportunidad","NO APLICA",'Mapa de Riesgos y Oportunidades'!M211)</f>
        <v>*Diligenciamiento de formato establecido para el
traslado o salida de los bienes</v>
      </c>
      <c r="FG4" s="363"/>
      <c r="FH4" s="363"/>
      <c r="FI4" s="87" t="s">
        <v>281</v>
      </c>
      <c r="FJ4" s="359" t="str">
        <f>IF('Mapa de Riesgos y Oportunidades'!$C$33="Oportunidad","NO APLICA",'Mapa de Riesgos y Oportunidades'!M216)</f>
        <v>Supervisar la ejecucion de contratos y que estos cumplan con las actividades contratadas.</v>
      </c>
      <c r="FK4" s="359"/>
      <c r="FL4" s="359"/>
      <c r="FM4" s="123" t="s">
        <v>281</v>
      </c>
      <c r="FN4" s="363" t="str">
        <f>IF('Mapa de Riesgos y Oportunidades'!$C$33="Oportunidad","NO APLICA",'Mapa de Riesgos y Oportunidades'!M221)</f>
        <v>Auditoria a procesos Contractuales</v>
      </c>
      <c r="FO4" s="363"/>
      <c r="FP4" s="363"/>
      <c r="FQ4" s="87" t="s">
        <v>281</v>
      </c>
      <c r="FR4" s="359" t="str">
        <f>IF('Mapa de Riesgos y Oportunidades'!$C$33="Oportunidad","NO APLICA",'Mapa de Riesgos y Oportunidades'!M226)</f>
        <v xml:space="preserve">Informes  Procuraduría </v>
      </c>
      <c r="FS4" s="359"/>
      <c r="FT4" s="359"/>
      <c r="FU4" s="123" t="s">
        <v>281</v>
      </c>
      <c r="FV4" s="363" t="str">
        <f>IF('Mapa de Riesgos y Oportunidades'!$C$33="Oportunidad","NO APLICA",'Mapa de Riesgos y Oportunidades'!M231)</f>
        <v xml:space="preserve">Entrega de información a través de solicitudes formales </v>
      </c>
      <c r="FW4" s="363"/>
      <c r="FX4" s="363"/>
      <c r="FY4" s="87" t="s">
        <v>281</v>
      </c>
      <c r="FZ4" s="359" t="str">
        <f>IF('Mapa de Riesgos y Oportunidades'!$C$33="Oportunidad","NO APLICA",'Mapa de Riesgos y Oportunidades'!M236)</f>
        <v>Registro de los resultados del inventario</v>
      </c>
      <c r="GA4" s="359"/>
      <c r="GB4" s="359"/>
      <c r="GC4" s="123" t="s">
        <v>281</v>
      </c>
      <c r="GD4" s="363" t="str">
        <f>IF('Mapa de Riesgos y Oportunidades'!$C$33="Oportunidad","NO APLICA",'Mapa de Riesgos y Oportunidades'!M241)</f>
        <v>Realizar asignacion de beneficios previa aprobaciòn del comité de bienestar</v>
      </c>
      <c r="GE4" s="363"/>
      <c r="GF4" s="363"/>
      <c r="GG4" s="87" t="s">
        <v>281</v>
      </c>
      <c r="GH4" s="359" t="str">
        <f>IF('Mapa de Riesgos y Oportunidades'!$C$33="Oportunidad","NO APLICA",'Mapa de Riesgos y Oportunidades'!M246)</f>
        <v>Fomentar la cultura del Control.                 Interiorizar el Código de Integridad, Estatuto de Auditoría Interna y el Código de Etica de la actividad del Auditoría Interna.</v>
      </c>
      <c r="GI4" s="359"/>
      <c r="GJ4" s="359"/>
      <c r="GK4" s="87" t="s">
        <v>281</v>
      </c>
      <c r="GL4" s="359" t="str">
        <f>IF('Mapa de Riesgos y Oportunidades'!$C$33="Oportunidad","NO APLICA",'Mapa de Riesgos y Oportunidades'!M251)</f>
        <v>Organización digital de diplomas, certificados y notas de cada grupo de estudiantes matriculados.</v>
      </c>
      <c r="GM4" s="359"/>
      <c r="GN4" s="359"/>
      <c r="GO4" s="87" t="s">
        <v>281</v>
      </c>
      <c r="GP4" s="359" t="str">
        <f>IF('Mapa de Riesgos y Oportunidades'!$C$33="Oportunidad","NO APLICA",'Mapa de Riesgos y Oportunidades'!M256)</f>
        <v>Gestionar la contratación del hosting de servidores</v>
      </c>
      <c r="GQ4" s="359"/>
      <c r="GR4" s="359"/>
      <c r="GS4" s="87" t="s">
        <v>281</v>
      </c>
      <c r="GT4" s="359" t="str">
        <f>IF('Mapa de Riesgos y Oportunidades'!$C$33="Oportunidad","NO APLICA",'Mapa de Riesgos y Oportunidades'!M261)</f>
        <v>Realizacion de estudios de pertinencia liderados por los Jefes de Dpto. Priorizar la nueva oferta académica</v>
      </c>
      <c r="GU4" s="359"/>
      <c r="GV4" s="359"/>
    </row>
    <row r="5" spans="1:204" ht="44.25" customHeight="1" x14ac:dyDescent="0.25">
      <c r="A5" s="53" t="s">
        <v>235</v>
      </c>
      <c r="B5" s="53" t="s">
        <v>277</v>
      </c>
      <c r="C5" s="53"/>
      <c r="D5" s="53" t="s">
        <v>238</v>
      </c>
      <c r="E5" s="47" t="s">
        <v>235</v>
      </c>
      <c r="F5" s="47" t="s">
        <v>277</v>
      </c>
      <c r="G5" s="47"/>
      <c r="H5" s="47" t="s">
        <v>238</v>
      </c>
      <c r="I5" s="53" t="s">
        <v>235</v>
      </c>
      <c r="J5" s="53" t="s">
        <v>277</v>
      </c>
      <c r="K5" s="53"/>
      <c r="L5" s="53" t="s">
        <v>238</v>
      </c>
      <c r="M5" s="47" t="s">
        <v>235</v>
      </c>
      <c r="N5" s="47" t="s">
        <v>277</v>
      </c>
      <c r="O5" s="47"/>
      <c r="P5" s="47" t="s">
        <v>238</v>
      </c>
      <c r="Q5" s="53" t="s">
        <v>235</v>
      </c>
      <c r="R5" s="53" t="s">
        <v>277</v>
      </c>
      <c r="S5" s="53"/>
      <c r="T5" s="53" t="s">
        <v>238</v>
      </c>
      <c r="U5" s="47" t="s">
        <v>235</v>
      </c>
      <c r="V5" s="47" t="s">
        <v>277</v>
      </c>
      <c r="W5" s="47"/>
      <c r="X5" s="47" t="s">
        <v>238</v>
      </c>
      <c r="Y5" s="53" t="s">
        <v>235</v>
      </c>
      <c r="Z5" s="53" t="s">
        <v>277</v>
      </c>
      <c r="AA5" s="53"/>
      <c r="AB5" s="53" t="s">
        <v>238</v>
      </c>
      <c r="AC5" s="47" t="s">
        <v>235</v>
      </c>
      <c r="AD5" s="47" t="s">
        <v>277</v>
      </c>
      <c r="AE5" s="47"/>
      <c r="AF5" s="47" t="s">
        <v>238</v>
      </c>
      <c r="AG5" s="53" t="s">
        <v>235</v>
      </c>
      <c r="AH5" s="53" t="s">
        <v>277</v>
      </c>
      <c r="AI5" s="53"/>
      <c r="AJ5" s="53" t="s">
        <v>238</v>
      </c>
      <c r="AK5" s="47" t="s">
        <v>235</v>
      </c>
      <c r="AL5" s="47" t="s">
        <v>277</v>
      </c>
      <c r="AM5" s="47"/>
      <c r="AN5" s="47" t="s">
        <v>238</v>
      </c>
      <c r="AO5" s="53" t="s">
        <v>235</v>
      </c>
      <c r="AP5" s="53" t="s">
        <v>277</v>
      </c>
      <c r="AQ5" s="53"/>
      <c r="AR5" s="53" t="s">
        <v>238</v>
      </c>
      <c r="AS5" s="47" t="s">
        <v>235</v>
      </c>
      <c r="AT5" s="47" t="s">
        <v>277</v>
      </c>
      <c r="AU5" s="47"/>
      <c r="AV5" s="47" t="s">
        <v>238</v>
      </c>
      <c r="AW5" s="53" t="s">
        <v>235</v>
      </c>
      <c r="AX5" s="53" t="s">
        <v>277</v>
      </c>
      <c r="AY5" s="53"/>
      <c r="AZ5" s="53" t="s">
        <v>238</v>
      </c>
      <c r="BA5" s="47" t="s">
        <v>235</v>
      </c>
      <c r="BB5" s="47" t="s">
        <v>277</v>
      </c>
      <c r="BC5" s="47"/>
      <c r="BD5" s="47" t="s">
        <v>238</v>
      </c>
      <c r="BE5" s="53" t="s">
        <v>235</v>
      </c>
      <c r="BF5" s="53" t="s">
        <v>277</v>
      </c>
      <c r="BG5" s="53"/>
      <c r="BH5" s="53" t="s">
        <v>238</v>
      </c>
      <c r="BI5" s="47" t="s">
        <v>235</v>
      </c>
      <c r="BJ5" s="47" t="s">
        <v>277</v>
      </c>
      <c r="BK5" s="47"/>
      <c r="BL5" s="47" t="s">
        <v>238</v>
      </c>
      <c r="BM5" s="53" t="s">
        <v>235</v>
      </c>
      <c r="BN5" s="53" t="s">
        <v>277</v>
      </c>
      <c r="BO5" s="53"/>
      <c r="BP5" s="53" t="s">
        <v>238</v>
      </c>
      <c r="BQ5" s="47" t="s">
        <v>235</v>
      </c>
      <c r="BR5" s="47" t="s">
        <v>277</v>
      </c>
      <c r="BS5" s="47"/>
      <c r="BT5" s="47" t="s">
        <v>238</v>
      </c>
      <c r="BU5" s="53" t="s">
        <v>235</v>
      </c>
      <c r="BV5" s="53" t="s">
        <v>277</v>
      </c>
      <c r="BW5" s="53"/>
      <c r="BX5" s="53" t="s">
        <v>238</v>
      </c>
      <c r="BY5" s="47" t="s">
        <v>235</v>
      </c>
      <c r="BZ5" s="47" t="s">
        <v>277</v>
      </c>
      <c r="CA5" s="47"/>
      <c r="CB5" s="47" t="s">
        <v>238</v>
      </c>
      <c r="CC5" s="53" t="s">
        <v>235</v>
      </c>
      <c r="CD5" s="53" t="s">
        <v>277</v>
      </c>
      <c r="CE5" s="53"/>
      <c r="CF5" s="53" t="s">
        <v>238</v>
      </c>
      <c r="CG5" s="47" t="s">
        <v>235</v>
      </c>
      <c r="CH5" s="47" t="s">
        <v>277</v>
      </c>
      <c r="CI5" s="47"/>
      <c r="CJ5" s="47" t="s">
        <v>238</v>
      </c>
      <c r="CK5" s="53" t="s">
        <v>235</v>
      </c>
      <c r="CL5" s="53" t="s">
        <v>277</v>
      </c>
      <c r="CM5" s="53"/>
      <c r="CN5" s="53" t="s">
        <v>238</v>
      </c>
      <c r="CO5" s="47" t="s">
        <v>235</v>
      </c>
      <c r="CP5" s="47" t="s">
        <v>277</v>
      </c>
      <c r="CQ5" s="47"/>
      <c r="CR5" s="47" t="s">
        <v>238</v>
      </c>
      <c r="CS5" s="53" t="s">
        <v>235</v>
      </c>
      <c r="CT5" s="53" t="s">
        <v>277</v>
      </c>
      <c r="CU5" s="53"/>
      <c r="CV5" s="53" t="s">
        <v>238</v>
      </c>
      <c r="CW5" s="47" t="s">
        <v>235</v>
      </c>
      <c r="CX5" s="47" t="s">
        <v>277</v>
      </c>
      <c r="CY5" s="47"/>
      <c r="CZ5" s="47" t="s">
        <v>238</v>
      </c>
      <c r="DA5" s="53" t="s">
        <v>235</v>
      </c>
      <c r="DB5" s="53" t="s">
        <v>277</v>
      </c>
      <c r="DC5" s="53"/>
      <c r="DD5" s="53" t="s">
        <v>238</v>
      </c>
      <c r="DE5" s="47" t="s">
        <v>235</v>
      </c>
      <c r="DF5" s="47" t="s">
        <v>277</v>
      </c>
      <c r="DG5" s="47"/>
      <c r="DH5" s="47" t="s">
        <v>238</v>
      </c>
      <c r="DI5" s="53" t="s">
        <v>235</v>
      </c>
      <c r="DJ5" s="53" t="s">
        <v>277</v>
      </c>
      <c r="DK5" s="53"/>
      <c r="DL5" s="53" t="s">
        <v>238</v>
      </c>
      <c r="DM5" s="47" t="s">
        <v>235</v>
      </c>
      <c r="DN5" s="47" t="s">
        <v>277</v>
      </c>
      <c r="DO5" s="47"/>
      <c r="DP5" s="47" t="s">
        <v>238</v>
      </c>
      <c r="DQ5" s="53" t="s">
        <v>235</v>
      </c>
      <c r="DR5" s="53" t="s">
        <v>277</v>
      </c>
      <c r="DS5" s="53"/>
      <c r="DT5" s="53" t="s">
        <v>238</v>
      </c>
      <c r="DU5" s="47" t="s">
        <v>235</v>
      </c>
      <c r="DV5" s="47" t="s">
        <v>277</v>
      </c>
      <c r="DW5" s="47"/>
      <c r="DX5" s="47" t="s">
        <v>238</v>
      </c>
      <c r="DY5" s="53" t="s">
        <v>235</v>
      </c>
      <c r="DZ5" s="53" t="s">
        <v>277</v>
      </c>
      <c r="EA5" s="53"/>
      <c r="EB5" s="53" t="s">
        <v>238</v>
      </c>
      <c r="EC5" s="47" t="s">
        <v>235</v>
      </c>
      <c r="ED5" s="47" t="s">
        <v>277</v>
      </c>
      <c r="EE5" s="47"/>
      <c r="EF5" s="47" t="s">
        <v>238</v>
      </c>
      <c r="EG5" s="53" t="s">
        <v>235</v>
      </c>
      <c r="EH5" s="53" t="s">
        <v>277</v>
      </c>
      <c r="EI5" s="53"/>
      <c r="EJ5" s="53" t="s">
        <v>238</v>
      </c>
      <c r="EK5" s="47" t="s">
        <v>235</v>
      </c>
      <c r="EL5" s="47" t="s">
        <v>277</v>
      </c>
      <c r="EM5" s="47"/>
      <c r="EN5" s="47" t="s">
        <v>238</v>
      </c>
      <c r="EO5" s="53" t="s">
        <v>235</v>
      </c>
      <c r="EP5" s="53" t="s">
        <v>277</v>
      </c>
      <c r="EQ5" s="53"/>
      <c r="ER5" s="53" t="s">
        <v>238</v>
      </c>
      <c r="ES5" s="47" t="s">
        <v>235</v>
      </c>
      <c r="ET5" s="47" t="s">
        <v>277</v>
      </c>
      <c r="EU5" s="47"/>
      <c r="EV5" s="47" t="s">
        <v>238</v>
      </c>
      <c r="EW5" s="53" t="s">
        <v>235</v>
      </c>
      <c r="EX5" s="53" t="s">
        <v>277</v>
      </c>
      <c r="EY5" s="53"/>
      <c r="EZ5" s="53" t="s">
        <v>238</v>
      </c>
      <c r="FA5" s="47" t="s">
        <v>235</v>
      </c>
      <c r="FB5" s="47" t="s">
        <v>277</v>
      </c>
      <c r="FC5" s="47"/>
      <c r="FD5" s="47" t="s">
        <v>238</v>
      </c>
      <c r="FE5" s="53" t="s">
        <v>235</v>
      </c>
      <c r="FF5" s="53" t="s">
        <v>277</v>
      </c>
      <c r="FG5" s="53"/>
      <c r="FH5" s="53" t="s">
        <v>238</v>
      </c>
      <c r="FI5" s="47" t="s">
        <v>235</v>
      </c>
      <c r="FJ5" s="47" t="s">
        <v>277</v>
      </c>
      <c r="FK5" s="47"/>
      <c r="FL5" s="47" t="s">
        <v>238</v>
      </c>
      <c r="FM5" s="53" t="s">
        <v>235</v>
      </c>
      <c r="FN5" s="53" t="s">
        <v>277</v>
      </c>
      <c r="FO5" s="53"/>
      <c r="FP5" s="53" t="s">
        <v>238</v>
      </c>
      <c r="FQ5" s="47" t="s">
        <v>235</v>
      </c>
      <c r="FR5" s="47" t="s">
        <v>277</v>
      </c>
      <c r="FS5" s="47"/>
      <c r="FT5" s="47" t="s">
        <v>238</v>
      </c>
      <c r="FU5" s="53" t="s">
        <v>235</v>
      </c>
      <c r="FV5" s="53" t="s">
        <v>277</v>
      </c>
      <c r="FW5" s="53"/>
      <c r="FX5" s="53" t="s">
        <v>238</v>
      </c>
      <c r="FY5" s="47" t="s">
        <v>235</v>
      </c>
      <c r="FZ5" s="47" t="s">
        <v>277</v>
      </c>
      <c r="GA5" s="47"/>
      <c r="GB5" s="47" t="s">
        <v>238</v>
      </c>
      <c r="GC5" s="53" t="s">
        <v>235</v>
      </c>
      <c r="GD5" s="53" t="s">
        <v>277</v>
      </c>
      <c r="GE5" s="53"/>
      <c r="GF5" s="53" t="s">
        <v>238</v>
      </c>
      <c r="GG5" s="47" t="s">
        <v>235</v>
      </c>
      <c r="GH5" s="47" t="s">
        <v>277</v>
      </c>
      <c r="GI5" s="47"/>
      <c r="GJ5" s="47" t="s">
        <v>238</v>
      </c>
      <c r="GK5" s="47" t="s">
        <v>235</v>
      </c>
      <c r="GL5" s="47" t="s">
        <v>277</v>
      </c>
      <c r="GM5" s="47"/>
      <c r="GN5" s="47" t="s">
        <v>238</v>
      </c>
      <c r="GO5" s="47" t="s">
        <v>235</v>
      </c>
      <c r="GP5" s="47" t="s">
        <v>277</v>
      </c>
      <c r="GQ5" s="47"/>
      <c r="GR5" s="47" t="s">
        <v>238</v>
      </c>
      <c r="GS5" s="47" t="s">
        <v>235</v>
      </c>
      <c r="GT5" s="47" t="s">
        <v>277</v>
      </c>
      <c r="GU5" s="47"/>
      <c r="GV5" s="47" t="s">
        <v>238</v>
      </c>
    </row>
    <row r="6" spans="1:204" ht="38.25" customHeight="1" x14ac:dyDescent="0.25">
      <c r="A6" s="54" t="s">
        <v>228</v>
      </c>
      <c r="B6" s="45" t="s">
        <v>395</v>
      </c>
      <c r="C6" s="45">
        <f>IF(B6="x",15,0)+IF(B7="x",5,0)+IF(B8="x",15,0)+IF(B9="x",10,0)+IF(B10="x",15,0)+IF(B11="x",10,0)+IF(B12="x",30,0)</f>
        <v>55</v>
      </c>
      <c r="D6" s="356">
        <f>IF(C6&lt;=50,0,IF(C6&lt;=75,1,IF(C6&lt;=100,2,"Error")))</f>
        <v>1</v>
      </c>
      <c r="E6" s="54" t="s">
        <v>228</v>
      </c>
      <c r="F6" s="112"/>
      <c r="G6" s="45">
        <f>IF(F6="x",15,0)+IF(F7="x",5,0)+IF(F8="x",15,0)+IF(F9="x",10,0)+IF(F10="x",15,0)+IF(F11="x",10,0)+IF(F12="x",30,0)</f>
        <v>0</v>
      </c>
      <c r="H6" s="356">
        <f>IF(G6&lt;=50,0,IF(G6&lt;=75,1,IF(G6&lt;=100,2,"Error")))</f>
        <v>0</v>
      </c>
      <c r="I6" s="54" t="s">
        <v>228</v>
      </c>
      <c r="J6" s="112"/>
      <c r="K6" s="45">
        <f>IF(J6="x",15,0)+IF(J7="x",5,0)+IF(J8="x",15,0)+IF(J9="x",10,0)+IF(J10="x",15,0)+IF(J11="x",10,0)+IF(J12="x",30,0)</f>
        <v>0</v>
      </c>
      <c r="L6" s="356">
        <f>IF(K6&lt;=50,0,IF(K6&lt;=75,1,IF(K6&lt;=100,2,"Error")))</f>
        <v>0</v>
      </c>
      <c r="M6" s="54" t="s">
        <v>228</v>
      </c>
      <c r="N6" s="45" t="s">
        <v>395</v>
      </c>
      <c r="O6" s="45">
        <f>IF(N6="x",15,0)+IF(N7="x",5,0)+IF(N8="x",15,0)+IF(N9="x",10,0)+IF(N10="x",15,0)+IF(N11="x",10,0)+IF(N12="x",30,0)</f>
        <v>55</v>
      </c>
      <c r="P6" s="356">
        <f>IF(O6&lt;=50,0,IF(O6&lt;=75,1,IF(O6&lt;=100,2,"Error")))</f>
        <v>1</v>
      </c>
      <c r="Q6" s="54" t="s">
        <v>228</v>
      </c>
      <c r="R6" s="136" t="s">
        <v>395</v>
      </c>
      <c r="S6" s="45">
        <f>IF(R6="x",15,0)+IF(R7="x",5,0)+IF(R8="x",15,0)+IF(R9="x",10,0)+IF(R10="x",15,0)+IF(R11="x",10,0)+IF(R12="x",30,0)</f>
        <v>85</v>
      </c>
      <c r="T6" s="356">
        <f>IF(S6&lt;=50,0,IF(S6&lt;=75,1,IF(S6&lt;=100,2,"Error")))</f>
        <v>2</v>
      </c>
      <c r="U6" s="54" t="s">
        <v>228</v>
      </c>
      <c r="V6" s="45" t="s">
        <v>395</v>
      </c>
      <c r="W6" s="45">
        <f>IF(V6="x",15,0)+IF(V7="x",5,0)+IF(V8="x",15,0)+IF(V9="x",10,0)+IF(V10="x",15,0)+IF(V11="x",10,0)+IF(V12="x",30,0)</f>
        <v>45</v>
      </c>
      <c r="X6" s="356">
        <f>IF(W6&lt;=50,0,IF(W6&lt;=75,1,IF(W6&lt;=100,2,"Error")))</f>
        <v>0</v>
      </c>
      <c r="Y6" s="54" t="s">
        <v>228</v>
      </c>
      <c r="Z6" s="45"/>
      <c r="AA6" s="45">
        <f>IF(Z6="x",15,0)+IF(Z7="x",5,0)+IF(Z8="x",15,0)+IF(Z9="x",10,0)+IF(Z10="x",15,0)+IF(Z11="x",10,0)+IF(Z12="x",30,0)</f>
        <v>25</v>
      </c>
      <c r="AB6" s="356">
        <f>IF(AA6&lt;=50,0,IF(AA6&lt;=75,1,IF(AA6&lt;=100,2,"Error")))</f>
        <v>0</v>
      </c>
      <c r="AC6" s="54" t="s">
        <v>228</v>
      </c>
      <c r="AD6" s="45" t="s">
        <v>568</v>
      </c>
      <c r="AE6" s="45">
        <f>IF(AD6="x",15,0)+IF(AD7="x",5,0)+IF(AD8="x",15,0)+IF(AD9="x",10,0)+IF(AD10="x",15,0)+IF(AD11="x",10,0)+IF(AD12="x",30,0)</f>
        <v>85</v>
      </c>
      <c r="AF6" s="356">
        <f>IF(AE6&lt;=50,0,IF(AE6&lt;=75,1,IF(AE6&lt;=100,2,"Error")))</f>
        <v>2</v>
      </c>
      <c r="AG6" s="54" t="s">
        <v>228</v>
      </c>
      <c r="AH6" s="45" t="s">
        <v>395</v>
      </c>
      <c r="AI6" s="45">
        <f>IF(AH6="x",15,0)+IF(AH7="x",5,0)+IF(AH8="x",15,0)+IF(AH9="x",10,0)+IF(AH10="x",15,0)+IF(AH11="x",10,0)+IF(AH12="x",30,0)</f>
        <v>30</v>
      </c>
      <c r="AJ6" s="356">
        <f>IF(AI6&lt;=50,0,IF(AI6&lt;=75,1,IF(AI6&lt;=100,2,"Error")))</f>
        <v>0</v>
      </c>
      <c r="AK6" s="54" t="s">
        <v>228</v>
      </c>
      <c r="AL6" s="45" t="s">
        <v>395</v>
      </c>
      <c r="AM6" s="45">
        <f>IF(AL6="x",15,0)+IF(AL7="x",5,0)+IF(AL8="x",15,0)+IF(AL9="x",10,0)+IF(AL10="x",15,0)+IF(AL11="x",10,0)+IF(AL12="x",30,0)</f>
        <v>30</v>
      </c>
      <c r="AN6" s="356">
        <f>IF(AM6&lt;=50,0,IF(AM6&lt;=75,1,IF(AM6&lt;=100,2,"Error")))</f>
        <v>0</v>
      </c>
      <c r="AO6" s="54" t="s">
        <v>228</v>
      </c>
      <c r="AP6" s="112"/>
      <c r="AQ6" s="45">
        <f>IF(AP6="x",15,0)+IF(AP7="x",5,0)+IF(AP8="x",15,0)+IF(AP9="x",10,0)+IF(AP10="x",15,0)+IF(AP11="x",10,0)+IF(AP12="x",30,0)</f>
        <v>0</v>
      </c>
      <c r="AR6" s="356">
        <f>IF(AQ6&lt;=50,0,IF(AQ6&lt;=75,1,IF(AQ6&lt;=100,2,"Error")))</f>
        <v>0</v>
      </c>
      <c r="AS6" s="54" t="s">
        <v>228</v>
      </c>
      <c r="AT6" s="112"/>
      <c r="AU6" s="45">
        <f>IF(AT6="x",15,0)+IF(AT7="x",5,0)+IF(AT8="x",15,0)+IF(AT9="x",10,0)+IF(AT10="x",15,0)+IF(AT11="x",10,0)+IF(AT12="x",30,0)</f>
        <v>0</v>
      </c>
      <c r="AV6" s="356">
        <f>IF(AU6&lt;=50,0,IF(AU6&lt;=75,1,IF(AU6&lt;=100,2,"Error")))</f>
        <v>0</v>
      </c>
      <c r="AW6" s="54" t="s">
        <v>228</v>
      </c>
      <c r="AX6" s="112"/>
      <c r="AY6" s="45">
        <f>IF(AX6="x",15,0)+IF(AX7="x",5,0)+IF(AX8="x",15,0)+IF(AX9="x",10,0)+IF(AX10="x",15,0)+IF(AX11="x",10,0)+IF(AX12="x",30,0)</f>
        <v>0</v>
      </c>
      <c r="AZ6" s="356">
        <f>IF(AY6&lt;=50,0,IF(AY6&lt;=75,1,IF(AY6&lt;=100,2,"Error")))</f>
        <v>0</v>
      </c>
      <c r="BA6" s="54" t="s">
        <v>228</v>
      </c>
      <c r="BB6" s="45" t="s">
        <v>395</v>
      </c>
      <c r="BC6" s="45">
        <f>IF(BB6="x",15,0)+IF(BB7="x",5,0)+IF(BB8="x",15,0)+IF(BB9="x",10,0)+IF(BB10="x",15,0)+IF(BB11="x",10,0)+IF(BB12="x",30,0)</f>
        <v>85</v>
      </c>
      <c r="BD6" s="356">
        <f>IF(BC6&lt;=50,0,IF(BC6&lt;=75,1,IF(BC6&lt;=100,2,"Error")))</f>
        <v>2</v>
      </c>
      <c r="BE6" s="54" t="s">
        <v>228</v>
      </c>
      <c r="BF6" s="112"/>
      <c r="BG6" s="45">
        <f>IF(BF6="x",15,0)+IF(BF7="x",5,0)+IF(BF8="x",15,0)+IF(BF9="x",10,0)+IF(BF10="x",15,0)+IF(BF11="x",10,0)+IF(BF12="x",30,0)</f>
        <v>0</v>
      </c>
      <c r="BH6" s="356">
        <f>IF(BG6&lt;=50,0,IF(BG6&lt;=75,1,IF(BG6&lt;=100,2,"Error")))</f>
        <v>0</v>
      </c>
      <c r="BI6" s="54" t="s">
        <v>228</v>
      </c>
      <c r="BJ6" s="45" t="s">
        <v>395</v>
      </c>
      <c r="BK6" s="45">
        <f>IF(BJ6="x",15,0)+IF(BJ7="x",5,0)+IF(BJ8="x",15,0)+IF(BJ9="x",10,0)+IF(BJ10="x",15,0)+IF(BJ11="x",10,0)+IF(BJ12="x",30,0)</f>
        <v>85</v>
      </c>
      <c r="BL6" s="356">
        <f>IF(BK6&lt;=50,0,IF(BK6&lt;=75,1,IF(BK6&lt;=100,2,"Error")))</f>
        <v>2</v>
      </c>
      <c r="BM6" s="54" t="s">
        <v>228</v>
      </c>
      <c r="BN6" s="45"/>
      <c r="BO6" s="45">
        <f>IF(BN6="x",15,0)+IF(BN7="x",5,0)+IF(BN8="x",15,0)+IF(BN9="x",10,0)+IF(BN10="x",15,0)+IF(BN11="x",10,0)+IF(BN12="x",30,0)</f>
        <v>0</v>
      </c>
      <c r="BP6" s="356">
        <f>IF(BO6&lt;=50,0,IF(BO6&lt;=75,1,IF(BO6&lt;=100,2,"Error")))</f>
        <v>0</v>
      </c>
      <c r="BQ6" s="54" t="s">
        <v>228</v>
      </c>
      <c r="BR6" s="45"/>
      <c r="BS6" s="45">
        <f>IF(BR6="x",15,0)+IF(BR7="x",5,0)+IF(BR8="x",15,0)+IF(BR9="x",10,0)+IF(BR10="x",15,0)+IF(BR11="x",10,0)+IF(BR12="x",30,0)</f>
        <v>0</v>
      </c>
      <c r="BT6" s="356">
        <f>IF(BS6&lt;=50,0,IF(BS6&lt;=75,1,IF(BS6&lt;=100,2,"Error")))</f>
        <v>0</v>
      </c>
      <c r="BU6" s="54" t="s">
        <v>228</v>
      </c>
      <c r="BV6" s="45" t="s">
        <v>395</v>
      </c>
      <c r="BW6" s="45">
        <f>IF(BV6="x",15,0)+IF(BV7="x",5,0)+IF(BV8="x",15,0)+IF(BV9="x",10,0)+IF(BV10="x",15,0)+IF(BV11="x",10,0)+IF(BV12="x",30,0)</f>
        <v>55</v>
      </c>
      <c r="BX6" s="356">
        <f>IF(BW6&lt;=50,0,IF(BW6&lt;=75,1,IF(BW6&lt;=100,2,"Error")))</f>
        <v>1</v>
      </c>
      <c r="BY6" s="54" t="s">
        <v>228</v>
      </c>
      <c r="BZ6" s="45"/>
      <c r="CA6" s="45">
        <f>IF(BZ6="x",15,0)+IF(BZ7="x",5,0)+IF(BZ8="x",15,0)+IF(BZ9="x",10,0)+IF(BZ10="x",15,0)+IF(BZ11="x",10,0)+IF(BZ12="x",30,0)</f>
        <v>70</v>
      </c>
      <c r="CB6" s="356">
        <f>IF(CA6&lt;=50,0,IF(CA6&lt;=75,1,IF(CA6&lt;=100,2,"Error")))</f>
        <v>1</v>
      </c>
      <c r="CC6" s="54" t="s">
        <v>228</v>
      </c>
      <c r="CD6" s="45" t="s">
        <v>395</v>
      </c>
      <c r="CE6" s="45">
        <f>IF(CD6="x",15,0)+IF(CD7="x",5,0)+IF(CD8="x",15,0)+IF(CD9="x",10,0)+IF(CD10="x",15,0)+IF(CD11="x",10,0)+IF(CD12="x",30,0)</f>
        <v>100</v>
      </c>
      <c r="CF6" s="356">
        <f>IF(CE6&lt;=50,0,IF(CE6&lt;=75,1,IF(CE6&lt;=100,2,"Error")))</f>
        <v>2</v>
      </c>
      <c r="CG6" s="54" t="s">
        <v>228</v>
      </c>
      <c r="CH6" s="45" t="s">
        <v>395</v>
      </c>
      <c r="CI6" s="45">
        <f>IF(CH6="x",15,0)+IF(CH7="x",5,0)+IF(CH8="x",15,0)+IF(CH9="x",10,0)+IF(CH10="x",15,0)+IF(CH11="x",10,0)+IF(CH12="x",30,0)</f>
        <v>85</v>
      </c>
      <c r="CJ6" s="356">
        <f>IF(CI6&lt;=50,0,IF(CI6&lt;=75,1,IF(CI6&lt;=100,2,"Error")))</f>
        <v>2</v>
      </c>
      <c r="CK6" s="54" t="s">
        <v>228</v>
      </c>
      <c r="CL6" s="45" t="s">
        <v>395</v>
      </c>
      <c r="CM6" s="45">
        <f>IF(CL6="x",15,0)+IF(CL7="x",5,0)+IF(CL8="x",15,0)+IF(CL9="x",10,0)+IF(CL10="x",15,0)+IF(CL11="x",10,0)+IF(CL12="x",30,0)</f>
        <v>85</v>
      </c>
      <c r="CN6" s="356">
        <f>IF(CM6&lt;=50,0,IF(CM6&lt;=75,1,IF(CM6&lt;=100,2,"Error")))</f>
        <v>2</v>
      </c>
      <c r="CO6" s="54" t="s">
        <v>228</v>
      </c>
      <c r="CP6" s="45"/>
      <c r="CQ6" s="45">
        <f>IF(CP6="x",15,0)+IF(CP7="x",5,0)+IF(CP8="x",15,0)+IF(CP9="x",10,0)+IF(CP10="x",15,0)+IF(CP11="x",10,0)+IF(CP12="x",30,0)</f>
        <v>15</v>
      </c>
      <c r="CR6" s="356">
        <f>IF(CQ6&lt;=50,0,IF(CQ6&lt;=75,1,IF(CQ6&lt;=100,2,"Error")))</f>
        <v>0</v>
      </c>
      <c r="CS6" s="54" t="s">
        <v>228</v>
      </c>
      <c r="CT6" s="45" t="s">
        <v>395</v>
      </c>
      <c r="CU6" s="45">
        <f>IF(CT6="x",15,0)+IF(CT7="x",5,0)+IF(CT8="x",15,0)+IF(CT9="x",10,0)+IF(CT10="x",15,0)+IF(CT11="x",10,0)+IF(CT12="x",30,0)</f>
        <v>30</v>
      </c>
      <c r="CV6" s="356">
        <f>IF(CU6&lt;=50,0,IF(CU6&lt;=75,1,IF(CU6&lt;=100,2,"Error")))</f>
        <v>0</v>
      </c>
      <c r="CW6" s="54" t="s">
        <v>228</v>
      </c>
      <c r="CX6" s="45" t="s">
        <v>395</v>
      </c>
      <c r="CY6" s="45">
        <f>IF(CX6="x",15,0)+IF(CX7="x",5,0)+IF(CX8="x",15,0)+IF(CX9="x",10,0)+IF(CX10="x",15,0)+IF(CX11="x",10,0)+IF(CX12="x",30,0)</f>
        <v>30</v>
      </c>
      <c r="CZ6" s="356">
        <f>IF(CY6&lt;=50,0,IF(CY6&lt;=75,1,IF(CY6&lt;=100,2,"Error")))</f>
        <v>0</v>
      </c>
      <c r="DA6" s="54" t="s">
        <v>228</v>
      </c>
      <c r="DB6" s="45" t="s">
        <v>395</v>
      </c>
      <c r="DC6" s="45">
        <f>IF(DB6="x",15,0)+IF(DB7="x",5,0)+IF(DB8="x",15,0)+IF(DB9="x",10,0)+IF(DB10="x",15,0)+IF(DB11="x",10,0)+IF(DB12="x",30,0)</f>
        <v>55</v>
      </c>
      <c r="DD6" s="356">
        <f>IF(DC6&lt;=50,0,IF(DC6&lt;=75,1,IF(DC6&lt;=100,2,"Error")))</f>
        <v>1</v>
      </c>
      <c r="DE6" s="54" t="s">
        <v>228</v>
      </c>
      <c r="DF6" s="45" t="s">
        <v>395</v>
      </c>
      <c r="DG6" s="45">
        <f>IF(DF6="x",15,0)+IF(DF7="x",5,0)+IF(DF8="x",15,0)+IF(DF9="x",10,0)+IF(DF10="x",15,0)+IF(DF11="x",10,0)+IF(DF12="x",30,0)</f>
        <v>55</v>
      </c>
      <c r="DH6" s="356">
        <f>IF(DG6&lt;=50,0,IF(DG6&lt;=75,1,IF(DG6&lt;=100,2,"Error")))</f>
        <v>1</v>
      </c>
      <c r="DI6" s="54" t="s">
        <v>228</v>
      </c>
      <c r="DJ6" s="45" t="s">
        <v>395</v>
      </c>
      <c r="DK6" s="45">
        <f>IF(DJ6="x",15,0)+IF(DJ7="x",5,0)+IF(DJ8="x",15,0)+IF(DJ9="x",10,0)+IF(DJ10="x",15,0)+IF(DJ11="x",10,0)+IF(DJ12="x",30,0)</f>
        <v>40</v>
      </c>
      <c r="DL6" s="356">
        <f>IF(DK6&lt;=50,0,IF(DK6&lt;=75,1,IF(DK6&lt;=100,2,"Error")))</f>
        <v>0</v>
      </c>
      <c r="DM6" s="54" t="s">
        <v>228</v>
      </c>
      <c r="DN6" s="45" t="s">
        <v>395</v>
      </c>
      <c r="DO6" s="45">
        <f>IF(DN6="x",15,0)+IF(DN7="x",5,0)+IF(DN8="x",15,0)+IF(DN9="x",10,0)+IF(DN10="x",15,0)+IF(DN11="x",10,0)+IF(DN12="x",30,0)</f>
        <v>85</v>
      </c>
      <c r="DP6" s="356">
        <f>IF(DO6&lt;=50,0,IF(DO6&lt;=75,1,IF(DO6&lt;=100,2,"Error")))</f>
        <v>2</v>
      </c>
      <c r="DQ6" s="54" t="s">
        <v>228</v>
      </c>
      <c r="DR6" s="45" t="s">
        <v>395</v>
      </c>
      <c r="DS6" s="45">
        <f>IF(DR6="x",15,0)+IF(DR7="x",5,0)+IF(DR8="x",15,0)+IF(DR9="x",10,0)+IF(DR10="x",15,0)+IF(DR11="x",10,0)+IF(DR12="x",30,0)</f>
        <v>85</v>
      </c>
      <c r="DT6" s="356">
        <f>IF(DS6&lt;=50,0,IF(DS6&lt;=75,1,IF(DS6&lt;=100,2,"Error")))</f>
        <v>2</v>
      </c>
      <c r="DU6" s="54" t="s">
        <v>228</v>
      </c>
      <c r="DV6" s="45"/>
      <c r="DW6" s="45">
        <f>IF(DV6="x",15,0)+IF(DV7="x",5,0)+IF(DV8="x",15,0)+IF(DV9="x",10,0)+IF(DV10="x",15,0)+IF(DV11="x",10,0)+IF(DV12="x",30,0)</f>
        <v>70</v>
      </c>
      <c r="DX6" s="356">
        <f>IF(DW6&lt;=50,0,IF(DW6&lt;=75,1,IF(DW6&lt;=100,2,"Error")))</f>
        <v>1</v>
      </c>
      <c r="DY6" s="54" t="s">
        <v>228</v>
      </c>
      <c r="DZ6" s="112"/>
      <c r="EA6" s="45">
        <f>IF(DZ6="x",15,0)+IF(DZ7="x",5,0)+IF(DZ8="x",15,0)+IF(DZ9="x",10,0)+IF(DZ10="x",15,0)+IF(DZ11="x",10,0)+IF(DZ12="x",30,0)</f>
        <v>0</v>
      </c>
      <c r="EB6" s="356">
        <f>IF(EA6&lt;=50,0,IF(EA6&lt;=75,1,IF(EA6&lt;=100,2,"Error")))</f>
        <v>0</v>
      </c>
      <c r="EC6" s="54" t="s">
        <v>228</v>
      </c>
      <c r="ED6" s="45"/>
      <c r="EE6" s="45">
        <f>IF(ED6="x",15,0)+IF(ED7="x",5,0)+IF(ED8="x",15,0)+IF(ED9="x",10,0)+IF(ED10="x",15,0)+IF(ED11="x",10,0)+IF(ED12="x",30,0)</f>
        <v>55</v>
      </c>
      <c r="EF6" s="356">
        <f>IF(EE6&lt;=50,0,IF(EE6&lt;=75,1,IF(EE6&lt;=100,2,"Error")))</f>
        <v>1</v>
      </c>
      <c r="EG6" s="54" t="s">
        <v>228</v>
      </c>
      <c r="EH6" s="45" t="s">
        <v>395</v>
      </c>
      <c r="EI6" s="45">
        <f>IF(EH6="x",15,0)+IF(EH7="x",5,0)+IF(EH8="x",15,0)+IF(EH9="x",10,0)+IF(EH10="x",15,0)+IF(EH11="x",10,0)+IF(EH12="x",30,0)</f>
        <v>85</v>
      </c>
      <c r="EJ6" s="356">
        <f>IF(EI6&lt;=50,0,IF(EI6&lt;=75,1,IF(EI6&lt;=100,2,"Error")))</f>
        <v>2</v>
      </c>
      <c r="EK6" s="54" t="s">
        <v>228</v>
      </c>
      <c r="EL6" s="45" t="s">
        <v>395</v>
      </c>
      <c r="EM6" s="45">
        <f>IF(EL6="x",15,0)+IF(EL7="x",5,0)+IF(EL8="x",15,0)+IF(EL9="x",10,0)+IF(EL10="x",15,0)+IF(EL11="x",10,0)+IF(EL12="x",30,0)</f>
        <v>90</v>
      </c>
      <c r="EN6" s="356">
        <f>IF(EM6&lt;=50,0,IF(EM6&lt;=75,1,IF(EM6&lt;=100,2,"Error")))</f>
        <v>2</v>
      </c>
      <c r="EO6" s="54" t="s">
        <v>228</v>
      </c>
      <c r="EP6" s="45" t="s">
        <v>395</v>
      </c>
      <c r="EQ6" s="45">
        <f>IF(EP6="x",15,0)+IF(EP7="x",5,0)+IF(EP8="x",15,0)+IF(EP9="x",10,0)+IF(EP10="x",15,0)+IF(EP11="x",10,0)+IF(EP12="x",30,0)</f>
        <v>85</v>
      </c>
      <c r="ER6" s="356">
        <f>IF(EQ6&lt;=50,0,IF(EQ6&lt;=75,1,IF(EQ6&lt;=100,2,"Error")))</f>
        <v>2</v>
      </c>
      <c r="ES6" s="54" t="s">
        <v>228</v>
      </c>
      <c r="ET6" s="45" t="s">
        <v>395</v>
      </c>
      <c r="EU6" s="45">
        <f>IF(ET6="x",15,0)+IF(ET7="x",5,0)+IF(ET8="x",15,0)+IF(ET9="x",10,0)+IF(ET10="x",15,0)+IF(ET11="x",10,0)+IF(ET12="x",30,0)</f>
        <v>85</v>
      </c>
      <c r="EV6" s="356">
        <f>IF(EU6&lt;=50,0,IF(EU6&lt;=75,1,IF(EU6&lt;=100,2,"Error")))</f>
        <v>2</v>
      </c>
      <c r="EW6" s="54" t="s">
        <v>228</v>
      </c>
      <c r="EX6" s="45" t="s">
        <v>568</v>
      </c>
      <c r="EY6" s="45">
        <f>IF(EX6="x",15,0)+IF(EX7="x",5,0)+IF(EX8="x",15,0)+IF(EX9="x",10,0)+IF(EX10="x",15,0)+IF(EX11="x",10,0)+IF(EX12="x",30,0)</f>
        <v>85</v>
      </c>
      <c r="EZ6" s="356">
        <f>IF(EY6&lt;=50,0,IF(EY6&lt;=75,1,IF(EY6&lt;=100,2,"Error")))</f>
        <v>2</v>
      </c>
      <c r="FA6" s="54" t="s">
        <v>228</v>
      </c>
      <c r="FB6" s="45" t="s">
        <v>395</v>
      </c>
      <c r="FC6" s="45">
        <f>IF(FB6="x",15,0)+IF(FB7="x",5,0)+IF(FB8="x",15,0)+IF(FB9="x",10,0)+IF(FB10="x",15,0)+IF(FB11="x",10,0)+IF(FB12="x",30,0)</f>
        <v>85</v>
      </c>
      <c r="FD6" s="356">
        <f>IF(FC6&lt;=50,0,IF(FC6&lt;=75,1,IF(FC6&lt;=100,2,"Error")))</f>
        <v>2</v>
      </c>
      <c r="FE6" s="54" t="s">
        <v>228</v>
      </c>
      <c r="FF6" s="45" t="s">
        <v>395</v>
      </c>
      <c r="FG6" s="45">
        <f>IF(FF6="x",15,0)+IF(FF7="x",5,0)+IF(FF8="x",15,0)+IF(FF9="x",10,0)+IF(FF10="x",15,0)+IF(FF11="x",10,0)+IF(FF12="x",30,0)</f>
        <v>85</v>
      </c>
      <c r="FH6" s="356">
        <f>IF(FG6&lt;=50,0,IF(FG6&lt;=75,1,IF(FG6&lt;=100,2,"Error")))</f>
        <v>2</v>
      </c>
      <c r="FI6" s="54" t="s">
        <v>228</v>
      </c>
      <c r="FJ6" s="45" t="s">
        <v>395</v>
      </c>
      <c r="FK6" s="45">
        <f>IF(FJ6="x",15,0)+IF(FJ7="x",5,0)+IF(FJ8="x",15,0)+IF(FJ9="x",10,0)+IF(FJ10="x",15,0)+IF(FJ11="x",10,0)+IF(FJ12="x",30,0)</f>
        <v>85</v>
      </c>
      <c r="FL6" s="356">
        <f>IF(FK6&lt;=50,0,IF(FK6&lt;=75,1,IF(FK6&lt;=100,2,"Error")))</f>
        <v>2</v>
      </c>
      <c r="FM6" s="54" t="s">
        <v>228</v>
      </c>
      <c r="FN6" s="45" t="s">
        <v>395</v>
      </c>
      <c r="FO6" s="45">
        <f>IF(FN6="x",15,0)+IF(FN7="x",5,0)+IF(FN8="x",15,0)+IF(FN9="x",10,0)+IF(FN10="x",15,0)+IF(FN11="x",10,0)+IF(FN12="x",30,0)</f>
        <v>85</v>
      </c>
      <c r="FP6" s="356">
        <f>IF(FO6&lt;=50,0,IF(FO6&lt;=75,1,IF(FO6&lt;=100,2,"Error")))</f>
        <v>2</v>
      </c>
      <c r="FQ6" s="54" t="s">
        <v>228</v>
      </c>
      <c r="FR6" s="45" t="s">
        <v>395</v>
      </c>
      <c r="FS6" s="45">
        <f>IF(FR6="x",15,0)+IF(FR7="x",5,0)+IF(FR8="x",15,0)+IF(FR9="x",10,0)+IF(FR10="x",15,0)+IF(FR11="x",10,0)+IF(FR12="x",30,0)</f>
        <v>85</v>
      </c>
      <c r="FT6" s="356">
        <f>IF(FS6&lt;=50,0,IF(FS6&lt;=75,1,IF(FS6&lt;=100,2,"Error")))</f>
        <v>2</v>
      </c>
      <c r="FU6" s="54" t="s">
        <v>228</v>
      </c>
      <c r="FV6" s="45" t="s">
        <v>395</v>
      </c>
      <c r="FW6" s="45">
        <f>IF(FV6="x",15,0)+IF(FV7="x",5,0)+IF(FV8="x",15,0)+IF(FV9="x",10,0)+IF(FV10="x",15,0)+IF(FV11="x",10,0)+IF(FV12="x",30,0)</f>
        <v>75</v>
      </c>
      <c r="FX6" s="356">
        <f>IF(FW6&lt;=50,0,IF(FW6&lt;=75,1,IF(FW6&lt;=100,2,"Error")))</f>
        <v>1</v>
      </c>
      <c r="FY6" s="54" t="s">
        <v>228</v>
      </c>
      <c r="FZ6" s="45" t="s">
        <v>395</v>
      </c>
      <c r="GA6" s="45">
        <f>IF(FZ6="x",15,0)+IF(FZ7="x",5,0)+IF(FZ8="x",15,0)+IF(FZ9="x",10,0)+IF(FZ10="x",15,0)+IF(FZ11="x",10,0)+IF(FZ12="x",30,0)</f>
        <v>85</v>
      </c>
      <c r="GB6" s="356">
        <f>IF(GA6&lt;=50,0,IF(GA6&lt;=75,1,IF(GA6&lt;=100,2,"Error")))</f>
        <v>2</v>
      </c>
      <c r="GC6" s="54" t="s">
        <v>228</v>
      </c>
      <c r="GD6" s="45" t="s">
        <v>395</v>
      </c>
      <c r="GE6" s="45">
        <f>IF(GD6="x",15,0)+IF(GD7="x",5,0)+IF(GD8="x",15,0)+IF(GD9="x",10,0)+IF(GD10="x",15,0)+IF(GD11="x",10,0)+IF(GD12="x",30,0)</f>
        <v>90</v>
      </c>
      <c r="GF6" s="356">
        <f>IF(GE6&lt;=50,0,IF(GE6&lt;=75,1,IF(GE6&lt;=100,2,"Error")))</f>
        <v>2</v>
      </c>
      <c r="GG6" s="54" t="s">
        <v>228</v>
      </c>
      <c r="GH6" s="112"/>
      <c r="GI6" s="45">
        <f>IF(GH6="x",15,0)+IF(GH7="x",5,0)+IF(GH8="x",15,0)+IF(GH9="x",10,0)+IF(GH10="x",15,0)+IF(GH11="x",10,0)+IF(GH12="x",30,0)</f>
        <v>0</v>
      </c>
      <c r="GJ6" s="356">
        <f>IF(GI6&lt;=50,0,IF(GI6&lt;=75,1,IF(GI6&lt;=100,2,"Error")))</f>
        <v>0</v>
      </c>
      <c r="GK6" s="54" t="s">
        <v>228</v>
      </c>
      <c r="GL6" s="128"/>
      <c r="GM6" s="45">
        <f>IF(GL6="x",15,0)+IF(GL7="x",5,0)+IF(GL8="x",15,0)+IF(GL9="x",10,0)+IF(GL10="x",15,0)+IF(GL11="x",10,0)+IF(GL12="x",30,0)</f>
        <v>70</v>
      </c>
      <c r="GN6" s="356">
        <f>IF(GM6&lt;=50,0,IF(GM6&lt;=75,1,IF(GM6&lt;=100,2,"Error")))</f>
        <v>1</v>
      </c>
      <c r="GO6" s="54" t="s">
        <v>228</v>
      </c>
      <c r="GP6" s="136" t="s">
        <v>395</v>
      </c>
      <c r="GQ6" s="45">
        <f>IF(GP6="x",15,0)+IF(GP7="x",5,0)+IF(GP8="x",15,0)+IF(GP9="x",10,0)+IF(GP10="x",15,0)+IF(GP11="x",10,0)+IF(GP12="x",30,0)</f>
        <v>85</v>
      </c>
      <c r="GR6" s="356">
        <f>IF(GQ6&lt;=50,0,IF(GQ6&lt;=75,1,IF(GQ6&lt;=100,2,"Error")))</f>
        <v>2</v>
      </c>
      <c r="GS6" s="54" t="s">
        <v>228</v>
      </c>
      <c r="GT6" s="136"/>
      <c r="GU6" s="45">
        <f>IF(GT6="x",15,0)+IF(GT7="x",5,0)+IF(GT8="x",15,0)+IF(GT9="x",10,0)+IF(GT10="x",15,0)+IF(GT11="x",10,0)+IF(GT12="x",30,0)</f>
        <v>0</v>
      </c>
      <c r="GV6" s="356">
        <f>IF(GU6&lt;=50,0,IF(GU6&lt;=75,1,IF(GU6&lt;=100,2,"Error")))</f>
        <v>0</v>
      </c>
    </row>
    <row r="7" spans="1:204" ht="42.75" customHeight="1" x14ac:dyDescent="0.25">
      <c r="A7" s="54" t="s">
        <v>229</v>
      </c>
      <c r="B7" s="45" t="s">
        <v>395</v>
      </c>
      <c r="C7" s="45"/>
      <c r="D7" s="356"/>
      <c r="E7" s="54" t="s">
        <v>229</v>
      </c>
      <c r="F7" s="112"/>
      <c r="G7" s="45"/>
      <c r="H7" s="356"/>
      <c r="I7" s="54" t="s">
        <v>229</v>
      </c>
      <c r="J7" s="112"/>
      <c r="K7" s="45"/>
      <c r="L7" s="356"/>
      <c r="M7" s="54" t="s">
        <v>229</v>
      </c>
      <c r="N7" s="45" t="s">
        <v>395</v>
      </c>
      <c r="O7" s="45"/>
      <c r="P7" s="356"/>
      <c r="Q7" s="54" t="s">
        <v>229</v>
      </c>
      <c r="R7" s="136" t="s">
        <v>395</v>
      </c>
      <c r="S7" s="45"/>
      <c r="T7" s="356"/>
      <c r="U7" s="54" t="s">
        <v>229</v>
      </c>
      <c r="V7" s="45" t="s">
        <v>395</v>
      </c>
      <c r="W7" s="45"/>
      <c r="X7" s="356"/>
      <c r="Y7" s="54" t="s">
        <v>229</v>
      </c>
      <c r="Z7" s="45" t="s">
        <v>395</v>
      </c>
      <c r="AA7" s="45"/>
      <c r="AB7" s="356"/>
      <c r="AC7" s="54" t="s">
        <v>229</v>
      </c>
      <c r="AD7" s="45" t="s">
        <v>568</v>
      </c>
      <c r="AE7" s="45"/>
      <c r="AF7" s="356"/>
      <c r="AG7" s="54" t="s">
        <v>229</v>
      </c>
      <c r="AH7" s="45" t="s">
        <v>395</v>
      </c>
      <c r="AI7" s="45"/>
      <c r="AJ7" s="356"/>
      <c r="AK7" s="54" t="s">
        <v>229</v>
      </c>
      <c r="AL7" s="45" t="s">
        <v>395</v>
      </c>
      <c r="AM7" s="45"/>
      <c r="AN7" s="356"/>
      <c r="AO7" s="54" t="s">
        <v>229</v>
      </c>
      <c r="AP7" s="112"/>
      <c r="AQ7" s="45"/>
      <c r="AR7" s="356"/>
      <c r="AS7" s="54" t="s">
        <v>229</v>
      </c>
      <c r="AT7" s="112"/>
      <c r="AU7" s="45"/>
      <c r="AV7" s="356"/>
      <c r="AW7" s="54" t="s">
        <v>229</v>
      </c>
      <c r="AX7" s="112"/>
      <c r="AY7" s="45"/>
      <c r="AZ7" s="356"/>
      <c r="BA7" s="54" t="s">
        <v>229</v>
      </c>
      <c r="BB7" s="45" t="s">
        <v>395</v>
      </c>
      <c r="BC7" s="45"/>
      <c r="BD7" s="356"/>
      <c r="BE7" s="54" t="s">
        <v>229</v>
      </c>
      <c r="BF7" s="112"/>
      <c r="BG7" s="45"/>
      <c r="BH7" s="356"/>
      <c r="BI7" s="54" t="s">
        <v>229</v>
      </c>
      <c r="BJ7" s="45" t="s">
        <v>395</v>
      </c>
      <c r="BK7" s="45"/>
      <c r="BL7" s="356"/>
      <c r="BM7" s="54" t="s">
        <v>229</v>
      </c>
      <c r="BN7" s="45"/>
      <c r="BO7" s="45"/>
      <c r="BP7" s="356"/>
      <c r="BQ7" s="54" t="s">
        <v>229</v>
      </c>
      <c r="BR7" s="45"/>
      <c r="BS7" s="45"/>
      <c r="BT7" s="356"/>
      <c r="BU7" s="54" t="s">
        <v>229</v>
      </c>
      <c r="BV7" s="45" t="s">
        <v>395</v>
      </c>
      <c r="BW7" s="45"/>
      <c r="BX7" s="356"/>
      <c r="BY7" s="54" t="s">
        <v>229</v>
      </c>
      <c r="BZ7" s="45" t="s">
        <v>395</v>
      </c>
      <c r="CA7" s="45"/>
      <c r="CB7" s="356"/>
      <c r="CC7" s="54" t="s">
        <v>229</v>
      </c>
      <c r="CD7" s="45" t="s">
        <v>395</v>
      </c>
      <c r="CE7" s="45"/>
      <c r="CF7" s="356"/>
      <c r="CG7" s="54" t="s">
        <v>229</v>
      </c>
      <c r="CH7" s="45" t="s">
        <v>395</v>
      </c>
      <c r="CI7" s="45"/>
      <c r="CJ7" s="356"/>
      <c r="CK7" s="54" t="s">
        <v>229</v>
      </c>
      <c r="CL7" s="45" t="s">
        <v>395</v>
      </c>
      <c r="CM7" s="45"/>
      <c r="CN7" s="356"/>
      <c r="CO7" s="54" t="s">
        <v>229</v>
      </c>
      <c r="CP7" s="45" t="s">
        <v>395</v>
      </c>
      <c r="CQ7" s="45"/>
      <c r="CR7" s="356"/>
      <c r="CS7" s="54" t="s">
        <v>229</v>
      </c>
      <c r="CT7" s="45" t="s">
        <v>395</v>
      </c>
      <c r="CU7" s="45"/>
      <c r="CV7" s="356"/>
      <c r="CW7" s="54" t="s">
        <v>229</v>
      </c>
      <c r="CX7" s="45" t="s">
        <v>395</v>
      </c>
      <c r="CY7" s="45"/>
      <c r="CZ7" s="356"/>
      <c r="DA7" s="54" t="s">
        <v>229</v>
      </c>
      <c r="DB7" s="45" t="s">
        <v>395</v>
      </c>
      <c r="DC7" s="45"/>
      <c r="DD7" s="356"/>
      <c r="DE7" s="54" t="s">
        <v>229</v>
      </c>
      <c r="DF7" s="45" t="s">
        <v>395</v>
      </c>
      <c r="DG7" s="45"/>
      <c r="DH7" s="356"/>
      <c r="DI7" s="54" t="s">
        <v>229</v>
      </c>
      <c r="DJ7" s="45" t="s">
        <v>395</v>
      </c>
      <c r="DK7" s="45"/>
      <c r="DL7" s="356"/>
      <c r="DM7" s="54" t="s">
        <v>229</v>
      </c>
      <c r="DN7" s="45" t="s">
        <v>395</v>
      </c>
      <c r="DO7" s="45"/>
      <c r="DP7" s="356"/>
      <c r="DQ7" s="54" t="s">
        <v>229</v>
      </c>
      <c r="DR7" s="45" t="s">
        <v>395</v>
      </c>
      <c r="DS7" s="45"/>
      <c r="DT7" s="356"/>
      <c r="DU7" s="54" t="s">
        <v>229</v>
      </c>
      <c r="DV7" s="45" t="s">
        <v>395</v>
      </c>
      <c r="DW7" s="45"/>
      <c r="DX7" s="356"/>
      <c r="DY7" s="54" t="s">
        <v>229</v>
      </c>
      <c r="DZ7" s="112"/>
      <c r="EA7" s="45"/>
      <c r="EB7" s="356"/>
      <c r="EC7" s="54" t="s">
        <v>229</v>
      </c>
      <c r="ED7" s="45" t="s">
        <v>395</v>
      </c>
      <c r="EE7" s="45"/>
      <c r="EF7" s="356"/>
      <c r="EG7" s="54" t="s">
        <v>229</v>
      </c>
      <c r="EH7" s="45" t="s">
        <v>395</v>
      </c>
      <c r="EI7" s="45"/>
      <c r="EJ7" s="356"/>
      <c r="EK7" s="54" t="s">
        <v>229</v>
      </c>
      <c r="EL7" s="45" t="s">
        <v>395</v>
      </c>
      <c r="EM7" s="45"/>
      <c r="EN7" s="356"/>
      <c r="EO7" s="54" t="s">
        <v>229</v>
      </c>
      <c r="EP7" s="45" t="s">
        <v>395</v>
      </c>
      <c r="EQ7" s="45"/>
      <c r="ER7" s="356"/>
      <c r="ES7" s="54" t="s">
        <v>229</v>
      </c>
      <c r="ET7" s="45" t="s">
        <v>395</v>
      </c>
      <c r="EU7" s="45"/>
      <c r="EV7" s="356"/>
      <c r="EW7" s="54" t="s">
        <v>229</v>
      </c>
      <c r="EX7" s="45" t="s">
        <v>568</v>
      </c>
      <c r="EY7" s="45"/>
      <c r="EZ7" s="356"/>
      <c r="FA7" s="54" t="s">
        <v>229</v>
      </c>
      <c r="FB7" s="45" t="s">
        <v>395</v>
      </c>
      <c r="FC7" s="45"/>
      <c r="FD7" s="356"/>
      <c r="FE7" s="54" t="s">
        <v>229</v>
      </c>
      <c r="FF7" s="45" t="s">
        <v>395</v>
      </c>
      <c r="FG7" s="45"/>
      <c r="FH7" s="356"/>
      <c r="FI7" s="54" t="s">
        <v>229</v>
      </c>
      <c r="FJ7" s="45" t="s">
        <v>395</v>
      </c>
      <c r="FK7" s="45"/>
      <c r="FL7" s="356"/>
      <c r="FM7" s="54" t="s">
        <v>229</v>
      </c>
      <c r="FN7" s="45" t="s">
        <v>395</v>
      </c>
      <c r="FO7" s="45"/>
      <c r="FP7" s="356"/>
      <c r="FQ7" s="54" t="s">
        <v>229</v>
      </c>
      <c r="FR7" s="45" t="s">
        <v>395</v>
      </c>
      <c r="FS7" s="45"/>
      <c r="FT7" s="356"/>
      <c r="FU7" s="54" t="s">
        <v>229</v>
      </c>
      <c r="FV7" s="45" t="s">
        <v>395</v>
      </c>
      <c r="FW7" s="45"/>
      <c r="FX7" s="356"/>
      <c r="FY7" s="54" t="s">
        <v>229</v>
      </c>
      <c r="FZ7" s="45" t="s">
        <v>395</v>
      </c>
      <c r="GA7" s="45"/>
      <c r="GB7" s="356"/>
      <c r="GC7" s="54" t="s">
        <v>229</v>
      </c>
      <c r="GD7" s="45" t="s">
        <v>395</v>
      </c>
      <c r="GE7" s="45"/>
      <c r="GF7" s="356"/>
      <c r="GG7" s="54" t="s">
        <v>229</v>
      </c>
      <c r="GH7" s="112"/>
      <c r="GI7" s="45"/>
      <c r="GJ7" s="356"/>
      <c r="GK7" s="54" t="s">
        <v>229</v>
      </c>
      <c r="GL7" s="128" t="s">
        <v>395</v>
      </c>
      <c r="GM7" s="45"/>
      <c r="GN7" s="356"/>
      <c r="GO7" s="54" t="s">
        <v>229</v>
      </c>
      <c r="GP7" s="136" t="s">
        <v>395</v>
      </c>
      <c r="GQ7" s="45"/>
      <c r="GR7" s="356"/>
      <c r="GS7" s="54" t="s">
        <v>229</v>
      </c>
      <c r="GT7" s="136"/>
      <c r="GU7" s="45"/>
      <c r="GV7" s="356"/>
    </row>
    <row r="8" spans="1:204" x14ac:dyDescent="0.25">
      <c r="A8" s="54" t="s">
        <v>230</v>
      </c>
      <c r="B8" s="45"/>
      <c r="C8" s="45"/>
      <c r="D8" s="356"/>
      <c r="E8" s="54" t="s">
        <v>230</v>
      </c>
      <c r="F8" s="112"/>
      <c r="G8" s="45"/>
      <c r="H8" s="356"/>
      <c r="I8" s="54" t="s">
        <v>230</v>
      </c>
      <c r="J8" s="112"/>
      <c r="K8" s="45"/>
      <c r="L8" s="356"/>
      <c r="M8" s="54" t="s">
        <v>230</v>
      </c>
      <c r="N8" s="45"/>
      <c r="O8" s="45"/>
      <c r="P8" s="356"/>
      <c r="Q8" s="54" t="s">
        <v>230</v>
      </c>
      <c r="R8" s="136"/>
      <c r="S8" s="45"/>
      <c r="T8" s="356"/>
      <c r="U8" s="54" t="s">
        <v>230</v>
      </c>
      <c r="V8" s="45"/>
      <c r="W8" s="45"/>
      <c r="X8" s="356"/>
      <c r="Y8" s="54" t="s">
        <v>230</v>
      </c>
      <c r="Z8" s="45"/>
      <c r="AA8" s="45"/>
      <c r="AB8" s="356"/>
      <c r="AC8" s="54" t="s">
        <v>230</v>
      </c>
      <c r="AD8" s="45"/>
      <c r="AE8" s="45"/>
      <c r="AF8" s="356"/>
      <c r="AG8" s="54" t="s">
        <v>230</v>
      </c>
      <c r="AH8" s="45"/>
      <c r="AI8" s="45"/>
      <c r="AJ8" s="356"/>
      <c r="AK8" s="54" t="s">
        <v>230</v>
      </c>
      <c r="AL8" s="45"/>
      <c r="AM8" s="45"/>
      <c r="AN8" s="356"/>
      <c r="AO8" s="54" t="s">
        <v>230</v>
      </c>
      <c r="AP8" s="112"/>
      <c r="AQ8" s="45"/>
      <c r="AR8" s="356"/>
      <c r="AS8" s="54" t="s">
        <v>230</v>
      </c>
      <c r="AT8" s="112"/>
      <c r="AU8" s="45"/>
      <c r="AV8" s="356"/>
      <c r="AW8" s="54" t="s">
        <v>230</v>
      </c>
      <c r="AX8" s="112"/>
      <c r="AY8" s="45"/>
      <c r="AZ8" s="356"/>
      <c r="BA8" s="54" t="s">
        <v>230</v>
      </c>
      <c r="BB8" s="45"/>
      <c r="BC8" s="45"/>
      <c r="BD8" s="356"/>
      <c r="BE8" s="54" t="s">
        <v>230</v>
      </c>
      <c r="BF8" s="112"/>
      <c r="BG8" s="45"/>
      <c r="BH8" s="356"/>
      <c r="BI8" s="54" t="s">
        <v>230</v>
      </c>
      <c r="BJ8" s="45"/>
      <c r="BK8" s="45"/>
      <c r="BL8" s="356"/>
      <c r="BM8" s="54" t="s">
        <v>230</v>
      </c>
      <c r="BN8" s="45"/>
      <c r="BO8" s="45"/>
      <c r="BP8" s="356"/>
      <c r="BQ8" s="54" t="s">
        <v>230</v>
      </c>
      <c r="BR8" s="45"/>
      <c r="BS8" s="45"/>
      <c r="BT8" s="356"/>
      <c r="BU8" s="54" t="s">
        <v>230</v>
      </c>
      <c r="BV8" s="45"/>
      <c r="BW8" s="45"/>
      <c r="BX8" s="356"/>
      <c r="BY8" s="54" t="s">
        <v>230</v>
      </c>
      <c r="BZ8" s="45"/>
      <c r="CA8" s="45"/>
      <c r="CB8" s="356"/>
      <c r="CC8" s="54" t="s">
        <v>230</v>
      </c>
      <c r="CD8" s="45" t="s">
        <v>395</v>
      </c>
      <c r="CE8" s="45"/>
      <c r="CF8" s="356"/>
      <c r="CG8" s="54" t="s">
        <v>230</v>
      </c>
      <c r="CH8" s="45"/>
      <c r="CI8" s="45"/>
      <c r="CJ8" s="356"/>
      <c r="CK8" s="54" t="s">
        <v>230</v>
      </c>
      <c r="CL8" s="45"/>
      <c r="CM8" s="45"/>
      <c r="CN8" s="356"/>
      <c r="CO8" s="54" t="s">
        <v>230</v>
      </c>
      <c r="CP8" s="45"/>
      <c r="CQ8" s="45"/>
      <c r="CR8" s="356"/>
      <c r="CS8" s="54" t="s">
        <v>230</v>
      </c>
      <c r="CT8" s="45"/>
      <c r="CU8" s="45"/>
      <c r="CV8" s="356"/>
      <c r="CW8" s="54" t="s">
        <v>230</v>
      </c>
      <c r="CX8" s="45"/>
      <c r="CY8" s="45"/>
      <c r="CZ8" s="356"/>
      <c r="DA8" s="54" t="s">
        <v>230</v>
      </c>
      <c r="DB8" s="45"/>
      <c r="DC8" s="45"/>
      <c r="DD8" s="356"/>
      <c r="DE8" s="54" t="s">
        <v>230</v>
      </c>
      <c r="DF8" s="45"/>
      <c r="DG8" s="45"/>
      <c r="DH8" s="356"/>
      <c r="DI8" s="54" t="s">
        <v>230</v>
      </c>
      <c r="DJ8" s="45"/>
      <c r="DK8" s="45"/>
      <c r="DL8" s="356"/>
      <c r="DM8" s="54" t="s">
        <v>230</v>
      </c>
      <c r="DN8" s="45"/>
      <c r="DO8" s="45"/>
      <c r="DP8" s="356"/>
      <c r="DQ8" s="54" t="s">
        <v>230</v>
      </c>
      <c r="DR8" s="45"/>
      <c r="DS8" s="45"/>
      <c r="DT8" s="356"/>
      <c r="DU8" s="54" t="s">
        <v>230</v>
      </c>
      <c r="DV8" s="45"/>
      <c r="DW8" s="45"/>
      <c r="DX8" s="356"/>
      <c r="DY8" s="54" t="s">
        <v>230</v>
      </c>
      <c r="DZ8" s="112"/>
      <c r="EA8" s="45"/>
      <c r="EB8" s="356"/>
      <c r="EC8" s="54" t="s">
        <v>230</v>
      </c>
      <c r="ED8" s="45" t="s">
        <v>395</v>
      </c>
      <c r="EE8" s="45"/>
      <c r="EF8" s="356"/>
      <c r="EG8" s="54" t="s">
        <v>230</v>
      </c>
      <c r="EH8" s="45"/>
      <c r="EI8" s="45"/>
      <c r="EJ8" s="356"/>
      <c r="EK8" s="54" t="s">
        <v>230</v>
      </c>
      <c r="EL8" s="45" t="s">
        <v>395</v>
      </c>
      <c r="EM8" s="45"/>
      <c r="EN8" s="356"/>
      <c r="EO8" s="54" t="s">
        <v>230</v>
      </c>
      <c r="EP8" s="45"/>
      <c r="EQ8" s="45"/>
      <c r="ER8" s="356"/>
      <c r="ES8" s="54" t="s">
        <v>230</v>
      </c>
      <c r="ET8" s="45"/>
      <c r="EU8" s="45"/>
      <c r="EV8" s="356"/>
      <c r="EW8" s="54" t="s">
        <v>230</v>
      </c>
      <c r="EX8" s="45"/>
      <c r="EY8" s="45"/>
      <c r="EZ8" s="356"/>
      <c r="FA8" s="54" t="s">
        <v>230</v>
      </c>
      <c r="FB8" s="45"/>
      <c r="FC8" s="45"/>
      <c r="FD8" s="356"/>
      <c r="FE8" s="54" t="s">
        <v>230</v>
      </c>
      <c r="FF8" s="45"/>
      <c r="FG8" s="45"/>
      <c r="FH8" s="356"/>
      <c r="FI8" s="54" t="s">
        <v>230</v>
      </c>
      <c r="FJ8" s="45"/>
      <c r="FK8" s="45"/>
      <c r="FL8" s="356"/>
      <c r="FM8" s="54" t="s">
        <v>230</v>
      </c>
      <c r="FN8" s="45"/>
      <c r="FO8" s="45"/>
      <c r="FP8" s="356"/>
      <c r="FQ8" s="54" t="s">
        <v>230</v>
      </c>
      <c r="FR8" s="45"/>
      <c r="FS8" s="45"/>
      <c r="FT8" s="356"/>
      <c r="FU8" s="54" t="s">
        <v>230</v>
      </c>
      <c r="FV8" s="45"/>
      <c r="FW8" s="45"/>
      <c r="FX8" s="356"/>
      <c r="FY8" s="54" t="s">
        <v>230</v>
      </c>
      <c r="FZ8" s="45"/>
      <c r="GA8" s="45"/>
      <c r="GB8" s="356"/>
      <c r="GC8" s="54" t="s">
        <v>230</v>
      </c>
      <c r="GD8" s="45" t="s">
        <v>395</v>
      </c>
      <c r="GE8" s="45"/>
      <c r="GF8" s="356"/>
      <c r="GG8" s="54" t="s">
        <v>230</v>
      </c>
      <c r="GH8" s="112"/>
      <c r="GI8" s="45"/>
      <c r="GJ8" s="356"/>
      <c r="GK8" s="54" t="s">
        <v>230</v>
      </c>
      <c r="GL8" s="128"/>
      <c r="GM8" s="45"/>
      <c r="GN8" s="356"/>
      <c r="GO8" s="54" t="s">
        <v>230</v>
      </c>
      <c r="GP8" s="136"/>
      <c r="GQ8" s="45"/>
      <c r="GR8" s="356"/>
      <c r="GS8" s="54" t="s">
        <v>230</v>
      </c>
      <c r="GT8" s="136"/>
      <c r="GU8" s="45"/>
      <c r="GV8" s="356"/>
    </row>
    <row r="9" spans="1:204" x14ac:dyDescent="0.25">
      <c r="A9" s="54" t="s">
        <v>231</v>
      </c>
      <c r="B9" s="45" t="s">
        <v>395</v>
      </c>
      <c r="C9" s="45"/>
      <c r="D9" s="356"/>
      <c r="E9" s="54" t="s">
        <v>231</v>
      </c>
      <c r="F9" s="112"/>
      <c r="G9" s="45"/>
      <c r="H9" s="356"/>
      <c r="I9" s="54" t="s">
        <v>231</v>
      </c>
      <c r="J9" s="112"/>
      <c r="K9" s="45"/>
      <c r="L9" s="356"/>
      <c r="M9" s="54" t="s">
        <v>231</v>
      </c>
      <c r="N9" s="45" t="s">
        <v>395</v>
      </c>
      <c r="O9" s="45"/>
      <c r="P9" s="356"/>
      <c r="Q9" s="54" t="s">
        <v>231</v>
      </c>
      <c r="R9" s="136" t="s">
        <v>395</v>
      </c>
      <c r="S9" s="45"/>
      <c r="T9" s="356"/>
      <c r="U9" s="54" t="s">
        <v>231</v>
      </c>
      <c r="V9" s="45" t="s">
        <v>395</v>
      </c>
      <c r="W9" s="45"/>
      <c r="X9" s="356"/>
      <c r="Y9" s="54" t="s">
        <v>231</v>
      </c>
      <c r="Z9" s="45" t="s">
        <v>395</v>
      </c>
      <c r="AA9" s="45"/>
      <c r="AB9" s="356"/>
      <c r="AC9" s="54" t="s">
        <v>231</v>
      </c>
      <c r="AD9" s="45" t="s">
        <v>568</v>
      </c>
      <c r="AE9" s="45"/>
      <c r="AF9" s="356"/>
      <c r="AG9" s="54" t="s">
        <v>231</v>
      </c>
      <c r="AH9" s="45" t="s">
        <v>395</v>
      </c>
      <c r="AI9" s="45"/>
      <c r="AJ9" s="356"/>
      <c r="AK9" s="54" t="s">
        <v>231</v>
      </c>
      <c r="AL9" s="45" t="s">
        <v>395</v>
      </c>
      <c r="AM9" s="45"/>
      <c r="AN9" s="356"/>
      <c r="AO9" s="54" t="s">
        <v>231</v>
      </c>
      <c r="AP9" s="112"/>
      <c r="AQ9" s="45"/>
      <c r="AR9" s="356"/>
      <c r="AS9" s="54" t="s">
        <v>231</v>
      </c>
      <c r="AT9" s="112"/>
      <c r="AU9" s="45"/>
      <c r="AV9" s="356"/>
      <c r="AW9" s="54" t="s">
        <v>231</v>
      </c>
      <c r="AX9" s="112"/>
      <c r="AY9" s="45"/>
      <c r="AZ9" s="356"/>
      <c r="BA9" s="54" t="s">
        <v>231</v>
      </c>
      <c r="BB9" s="45" t="s">
        <v>395</v>
      </c>
      <c r="BC9" s="45"/>
      <c r="BD9" s="356"/>
      <c r="BE9" s="54" t="s">
        <v>231</v>
      </c>
      <c r="BF9" s="112"/>
      <c r="BG9" s="45"/>
      <c r="BH9" s="356"/>
      <c r="BI9" s="54" t="s">
        <v>231</v>
      </c>
      <c r="BJ9" s="45" t="s">
        <v>395</v>
      </c>
      <c r="BK9" s="45"/>
      <c r="BL9" s="356"/>
      <c r="BM9" s="54" t="s">
        <v>231</v>
      </c>
      <c r="BN9" s="45"/>
      <c r="BO9" s="45"/>
      <c r="BP9" s="356"/>
      <c r="BQ9" s="54" t="s">
        <v>231</v>
      </c>
      <c r="BR9" s="45"/>
      <c r="BS9" s="45"/>
      <c r="BT9" s="356"/>
      <c r="BU9" s="54" t="s">
        <v>231</v>
      </c>
      <c r="BV9" s="45" t="s">
        <v>395</v>
      </c>
      <c r="BW9" s="45"/>
      <c r="BX9" s="356"/>
      <c r="BY9" s="54" t="s">
        <v>231</v>
      </c>
      <c r="BZ9" s="45" t="s">
        <v>395</v>
      </c>
      <c r="CA9" s="45"/>
      <c r="CB9" s="356"/>
      <c r="CC9" s="54" t="s">
        <v>231</v>
      </c>
      <c r="CD9" s="45" t="s">
        <v>395</v>
      </c>
      <c r="CE9" s="45"/>
      <c r="CF9" s="356"/>
      <c r="CG9" s="54" t="s">
        <v>231</v>
      </c>
      <c r="CH9" s="45" t="s">
        <v>395</v>
      </c>
      <c r="CI9" s="45"/>
      <c r="CJ9" s="356"/>
      <c r="CK9" s="54" t="s">
        <v>231</v>
      </c>
      <c r="CL9" s="45" t="s">
        <v>395</v>
      </c>
      <c r="CM9" s="45"/>
      <c r="CN9" s="356"/>
      <c r="CO9" s="54" t="s">
        <v>231</v>
      </c>
      <c r="CP9" s="45" t="s">
        <v>395</v>
      </c>
      <c r="CQ9" s="45"/>
      <c r="CR9" s="356"/>
      <c r="CS9" s="54" t="s">
        <v>231</v>
      </c>
      <c r="CT9" s="45" t="s">
        <v>395</v>
      </c>
      <c r="CU9" s="45"/>
      <c r="CV9" s="356"/>
      <c r="CW9" s="54" t="s">
        <v>231</v>
      </c>
      <c r="CX9" s="45" t="s">
        <v>395</v>
      </c>
      <c r="CY9" s="45"/>
      <c r="CZ9" s="356"/>
      <c r="DA9" s="54" t="s">
        <v>231</v>
      </c>
      <c r="DB9" s="45" t="s">
        <v>395</v>
      </c>
      <c r="DC9" s="45"/>
      <c r="DD9" s="356"/>
      <c r="DE9" s="54" t="s">
        <v>231</v>
      </c>
      <c r="DF9" s="45" t="s">
        <v>395</v>
      </c>
      <c r="DG9" s="45"/>
      <c r="DH9" s="356"/>
      <c r="DI9" s="54" t="s">
        <v>231</v>
      </c>
      <c r="DJ9" s="45" t="s">
        <v>395</v>
      </c>
      <c r="DK9" s="45"/>
      <c r="DL9" s="356"/>
      <c r="DM9" s="54" t="s">
        <v>231</v>
      </c>
      <c r="DN9" s="45" t="s">
        <v>395</v>
      </c>
      <c r="DO9" s="45"/>
      <c r="DP9" s="356"/>
      <c r="DQ9" s="54" t="s">
        <v>231</v>
      </c>
      <c r="DR9" s="45" t="s">
        <v>395</v>
      </c>
      <c r="DS9" s="45"/>
      <c r="DT9" s="356"/>
      <c r="DU9" s="54" t="s">
        <v>231</v>
      </c>
      <c r="DV9" s="45" t="s">
        <v>395</v>
      </c>
      <c r="DW9" s="45"/>
      <c r="DX9" s="356"/>
      <c r="DY9" s="54" t="s">
        <v>231</v>
      </c>
      <c r="DZ9" s="112"/>
      <c r="EA9" s="45"/>
      <c r="EB9" s="356"/>
      <c r="EC9" s="54" t="s">
        <v>231</v>
      </c>
      <c r="ED9" s="45" t="s">
        <v>395</v>
      </c>
      <c r="EE9" s="45"/>
      <c r="EF9" s="356"/>
      <c r="EG9" s="54" t="s">
        <v>231</v>
      </c>
      <c r="EH9" s="45" t="s">
        <v>395</v>
      </c>
      <c r="EI9" s="45"/>
      <c r="EJ9" s="356"/>
      <c r="EK9" s="54" t="s">
        <v>231</v>
      </c>
      <c r="EL9" s="45"/>
      <c r="EM9" s="45"/>
      <c r="EN9" s="356"/>
      <c r="EO9" s="54" t="s">
        <v>231</v>
      </c>
      <c r="EP9" s="45" t="s">
        <v>395</v>
      </c>
      <c r="EQ9" s="45"/>
      <c r="ER9" s="356"/>
      <c r="ES9" s="54" t="s">
        <v>231</v>
      </c>
      <c r="ET9" s="45" t="s">
        <v>395</v>
      </c>
      <c r="EU9" s="45"/>
      <c r="EV9" s="356"/>
      <c r="EW9" s="54" t="s">
        <v>231</v>
      </c>
      <c r="EX9" s="45" t="s">
        <v>568</v>
      </c>
      <c r="EY9" s="45"/>
      <c r="EZ9" s="356"/>
      <c r="FA9" s="54" t="s">
        <v>231</v>
      </c>
      <c r="FB9" s="45" t="s">
        <v>395</v>
      </c>
      <c r="FC9" s="45"/>
      <c r="FD9" s="356"/>
      <c r="FE9" s="54" t="s">
        <v>231</v>
      </c>
      <c r="FF9" s="45" t="s">
        <v>395</v>
      </c>
      <c r="FG9" s="45"/>
      <c r="FH9" s="356"/>
      <c r="FI9" s="54" t="s">
        <v>231</v>
      </c>
      <c r="FJ9" s="45" t="s">
        <v>395</v>
      </c>
      <c r="FK9" s="45"/>
      <c r="FL9" s="356"/>
      <c r="FM9" s="54" t="s">
        <v>231</v>
      </c>
      <c r="FN9" s="45" t="s">
        <v>395</v>
      </c>
      <c r="FO9" s="45"/>
      <c r="FP9" s="356"/>
      <c r="FQ9" s="54" t="s">
        <v>231</v>
      </c>
      <c r="FR9" s="45" t="s">
        <v>395</v>
      </c>
      <c r="FS9" s="45"/>
      <c r="FT9" s="356"/>
      <c r="FU9" s="54" t="s">
        <v>231</v>
      </c>
      <c r="FV9" s="45" t="s">
        <v>395</v>
      </c>
      <c r="FW9" s="45"/>
      <c r="FX9" s="356"/>
      <c r="FY9" s="54" t="s">
        <v>231</v>
      </c>
      <c r="FZ9" s="45" t="s">
        <v>395</v>
      </c>
      <c r="GA9" s="45"/>
      <c r="GB9" s="356"/>
      <c r="GC9" s="54" t="s">
        <v>231</v>
      </c>
      <c r="GD9" s="45"/>
      <c r="GE9" s="45"/>
      <c r="GF9" s="356"/>
      <c r="GG9" s="54" t="s">
        <v>231</v>
      </c>
      <c r="GH9" s="112"/>
      <c r="GI9" s="45"/>
      <c r="GJ9" s="356"/>
      <c r="GK9" s="54" t="s">
        <v>231</v>
      </c>
      <c r="GL9" s="128" t="s">
        <v>395</v>
      </c>
      <c r="GM9" s="45"/>
      <c r="GN9" s="356"/>
      <c r="GO9" s="54" t="s">
        <v>231</v>
      </c>
      <c r="GP9" s="136" t="s">
        <v>395</v>
      </c>
      <c r="GQ9" s="45"/>
      <c r="GR9" s="356"/>
      <c r="GS9" s="54" t="s">
        <v>231</v>
      </c>
      <c r="GT9" s="136"/>
      <c r="GU9" s="45"/>
      <c r="GV9" s="356"/>
    </row>
    <row r="10" spans="1:204" ht="36.75" customHeight="1" x14ac:dyDescent="0.25">
      <c r="A10" s="54" t="s">
        <v>232</v>
      </c>
      <c r="B10" s="45" t="s">
        <v>395</v>
      </c>
      <c r="C10" s="45"/>
      <c r="D10" s="356"/>
      <c r="E10" s="54" t="s">
        <v>232</v>
      </c>
      <c r="F10" s="112"/>
      <c r="G10" s="45"/>
      <c r="H10" s="356"/>
      <c r="I10" s="54" t="s">
        <v>232</v>
      </c>
      <c r="J10" s="112"/>
      <c r="K10" s="45"/>
      <c r="L10" s="356"/>
      <c r="M10" s="54" t="s">
        <v>232</v>
      </c>
      <c r="N10" s="45" t="s">
        <v>395</v>
      </c>
      <c r="O10" s="45"/>
      <c r="P10" s="356"/>
      <c r="Q10" s="54" t="s">
        <v>232</v>
      </c>
      <c r="R10" s="136" t="s">
        <v>395</v>
      </c>
      <c r="S10" s="45"/>
      <c r="T10" s="356"/>
      <c r="U10" s="54" t="s">
        <v>232</v>
      </c>
      <c r="V10" s="45" t="s">
        <v>395</v>
      </c>
      <c r="W10" s="45"/>
      <c r="X10" s="356"/>
      <c r="Y10" s="54" t="s">
        <v>232</v>
      </c>
      <c r="Z10" s="45"/>
      <c r="AA10" s="45"/>
      <c r="AB10" s="356"/>
      <c r="AC10" s="54" t="s">
        <v>232</v>
      </c>
      <c r="AD10" s="45" t="s">
        <v>568</v>
      </c>
      <c r="AE10" s="45"/>
      <c r="AF10" s="356"/>
      <c r="AG10" s="54" t="s">
        <v>232</v>
      </c>
      <c r="AH10" s="45"/>
      <c r="AI10" s="45"/>
      <c r="AJ10" s="356"/>
      <c r="AK10" s="54" t="s">
        <v>232</v>
      </c>
      <c r="AL10" s="45"/>
      <c r="AM10" s="45"/>
      <c r="AN10" s="356"/>
      <c r="AO10" s="54" t="s">
        <v>232</v>
      </c>
      <c r="AP10" s="112"/>
      <c r="AQ10" s="45"/>
      <c r="AR10" s="356"/>
      <c r="AS10" s="54" t="s">
        <v>232</v>
      </c>
      <c r="AT10" s="112"/>
      <c r="AU10" s="45"/>
      <c r="AV10" s="356"/>
      <c r="AW10" s="54" t="s">
        <v>232</v>
      </c>
      <c r="AX10" s="112"/>
      <c r="AY10" s="45"/>
      <c r="AZ10" s="356"/>
      <c r="BA10" s="54" t="s">
        <v>232</v>
      </c>
      <c r="BB10" s="45" t="s">
        <v>395</v>
      </c>
      <c r="BC10" s="45"/>
      <c r="BD10" s="356"/>
      <c r="BE10" s="54" t="s">
        <v>232</v>
      </c>
      <c r="BF10" s="112"/>
      <c r="BG10" s="45"/>
      <c r="BH10" s="356"/>
      <c r="BI10" s="54" t="s">
        <v>232</v>
      </c>
      <c r="BJ10" s="45" t="s">
        <v>395</v>
      </c>
      <c r="BK10" s="45"/>
      <c r="BL10" s="356"/>
      <c r="BM10" s="54" t="s">
        <v>232</v>
      </c>
      <c r="BN10" s="45"/>
      <c r="BO10" s="45"/>
      <c r="BP10" s="356"/>
      <c r="BQ10" s="54" t="s">
        <v>232</v>
      </c>
      <c r="BR10" s="45"/>
      <c r="BS10" s="45"/>
      <c r="BT10" s="356"/>
      <c r="BU10" s="54" t="s">
        <v>232</v>
      </c>
      <c r="BV10" s="45" t="s">
        <v>395</v>
      </c>
      <c r="BW10" s="45"/>
      <c r="BX10" s="356"/>
      <c r="BY10" s="54" t="s">
        <v>232</v>
      </c>
      <c r="BZ10" s="45" t="s">
        <v>395</v>
      </c>
      <c r="CA10" s="45"/>
      <c r="CB10" s="356"/>
      <c r="CC10" s="54" t="s">
        <v>232</v>
      </c>
      <c r="CD10" s="45" t="s">
        <v>395</v>
      </c>
      <c r="CE10" s="45"/>
      <c r="CF10" s="356"/>
      <c r="CG10" s="54" t="s">
        <v>232</v>
      </c>
      <c r="CH10" s="45" t="s">
        <v>395</v>
      </c>
      <c r="CI10" s="45"/>
      <c r="CJ10" s="356"/>
      <c r="CK10" s="54" t="s">
        <v>232</v>
      </c>
      <c r="CL10" s="45" t="s">
        <v>395</v>
      </c>
      <c r="CM10" s="45"/>
      <c r="CN10" s="356"/>
      <c r="CO10" s="54" t="s">
        <v>232</v>
      </c>
      <c r="CP10" s="45"/>
      <c r="CQ10" s="45"/>
      <c r="CR10" s="356"/>
      <c r="CS10" s="54" t="s">
        <v>232</v>
      </c>
      <c r="CT10" s="45"/>
      <c r="CU10" s="45"/>
      <c r="CV10" s="356"/>
      <c r="CW10" s="54" t="s">
        <v>232</v>
      </c>
      <c r="CX10" s="45"/>
      <c r="CY10" s="45"/>
      <c r="CZ10" s="356"/>
      <c r="DA10" s="54" t="s">
        <v>232</v>
      </c>
      <c r="DB10" s="45" t="s">
        <v>395</v>
      </c>
      <c r="DC10" s="45"/>
      <c r="DD10" s="356"/>
      <c r="DE10" s="54" t="s">
        <v>232</v>
      </c>
      <c r="DF10" s="45" t="s">
        <v>395</v>
      </c>
      <c r="DG10" s="45"/>
      <c r="DH10" s="356"/>
      <c r="DI10" s="54" t="s">
        <v>232</v>
      </c>
      <c r="DJ10" s="45"/>
      <c r="DK10" s="45"/>
      <c r="DL10" s="356"/>
      <c r="DM10" s="54" t="s">
        <v>232</v>
      </c>
      <c r="DN10" s="45" t="s">
        <v>395</v>
      </c>
      <c r="DO10" s="45"/>
      <c r="DP10" s="356"/>
      <c r="DQ10" s="54" t="s">
        <v>232</v>
      </c>
      <c r="DR10" s="45" t="s">
        <v>395</v>
      </c>
      <c r="DS10" s="45"/>
      <c r="DT10" s="356"/>
      <c r="DU10" s="54" t="s">
        <v>232</v>
      </c>
      <c r="DV10" s="45" t="s">
        <v>395</v>
      </c>
      <c r="DW10" s="45"/>
      <c r="DX10" s="356"/>
      <c r="DY10" s="54" t="s">
        <v>232</v>
      </c>
      <c r="DZ10" s="112"/>
      <c r="EA10" s="45"/>
      <c r="EB10" s="356"/>
      <c r="EC10" s="54" t="s">
        <v>232</v>
      </c>
      <c r="ED10" s="45" t="s">
        <v>395</v>
      </c>
      <c r="EE10" s="45"/>
      <c r="EF10" s="356"/>
      <c r="EG10" s="54" t="s">
        <v>232</v>
      </c>
      <c r="EH10" s="45" t="s">
        <v>395</v>
      </c>
      <c r="EI10" s="45"/>
      <c r="EJ10" s="356"/>
      <c r="EK10" s="54" t="s">
        <v>232</v>
      </c>
      <c r="EL10" s="45" t="s">
        <v>395</v>
      </c>
      <c r="EM10" s="45"/>
      <c r="EN10" s="356"/>
      <c r="EO10" s="54" t="s">
        <v>232</v>
      </c>
      <c r="EP10" s="45" t="s">
        <v>395</v>
      </c>
      <c r="EQ10" s="45"/>
      <c r="ER10" s="356"/>
      <c r="ES10" s="54" t="s">
        <v>232</v>
      </c>
      <c r="ET10" s="45" t="s">
        <v>395</v>
      </c>
      <c r="EU10" s="45"/>
      <c r="EV10" s="356"/>
      <c r="EW10" s="54" t="s">
        <v>232</v>
      </c>
      <c r="EX10" s="45" t="s">
        <v>568</v>
      </c>
      <c r="EY10" s="45"/>
      <c r="EZ10" s="356"/>
      <c r="FA10" s="54" t="s">
        <v>232</v>
      </c>
      <c r="FB10" s="45" t="s">
        <v>395</v>
      </c>
      <c r="FC10" s="45"/>
      <c r="FD10" s="356"/>
      <c r="FE10" s="54" t="s">
        <v>232</v>
      </c>
      <c r="FF10" s="45" t="s">
        <v>395</v>
      </c>
      <c r="FG10" s="45"/>
      <c r="FH10" s="356"/>
      <c r="FI10" s="54" t="s">
        <v>232</v>
      </c>
      <c r="FJ10" s="45" t="s">
        <v>395</v>
      </c>
      <c r="FK10" s="45"/>
      <c r="FL10" s="356"/>
      <c r="FM10" s="54" t="s">
        <v>232</v>
      </c>
      <c r="FN10" s="45" t="s">
        <v>395</v>
      </c>
      <c r="FO10" s="45"/>
      <c r="FP10" s="356"/>
      <c r="FQ10" s="54" t="s">
        <v>232</v>
      </c>
      <c r="FR10" s="45" t="s">
        <v>395</v>
      </c>
      <c r="FS10" s="45"/>
      <c r="FT10" s="356"/>
      <c r="FU10" s="54" t="s">
        <v>232</v>
      </c>
      <c r="FV10" s="45" t="s">
        <v>395</v>
      </c>
      <c r="FW10" s="45"/>
      <c r="FX10" s="356"/>
      <c r="FY10" s="54" t="s">
        <v>232</v>
      </c>
      <c r="FZ10" s="45" t="s">
        <v>395</v>
      </c>
      <c r="GA10" s="45"/>
      <c r="GB10" s="356"/>
      <c r="GC10" s="54" t="s">
        <v>232</v>
      </c>
      <c r="GD10" s="45" t="s">
        <v>395</v>
      </c>
      <c r="GE10" s="45"/>
      <c r="GF10" s="356"/>
      <c r="GG10" s="54" t="s">
        <v>232</v>
      </c>
      <c r="GH10" s="112"/>
      <c r="GI10" s="45"/>
      <c r="GJ10" s="356"/>
      <c r="GK10" s="54" t="s">
        <v>232</v>
      </c>
      <c r="GL10" s="128" t="s">
        <v>395</v>
      </c>
      <c r="GM10" s="45"/>
      <c r="GN10" s="356"/>
      <c r="GO10" s="54" t="s">
        <v>232</v>
      </c>
      <c r="GP10" s="136" t="s">
        <v>395</v>
      </c>
      <c r="GQ10" s="45"/>
      <c r="GR10" s="356"/>
      <c r="GS10" s="54" t="s">
        <v>232</v>
      </c>
      <c r="GT10" s="136"/>
      <c r="GU10" s="45"/>
      <c r="GV10" s="356"/>
    </row>
    <row r="11" spans="1:204" ht="32.25" customHeight="1" x14ac:dyDescent="0.25">
      <c r="A11" s="54" t="s">
        <v>233</v>
      </c>
      <c r="B11" s="45" t="s">
        <v>395</v>
      </c>
      <c r="C11" s="45"/>
      <c r="D11" s="356"/>
      <c r="E11" s="54" t="s">
        <v>233</v>
      </c>
      <c r="F11" s="112"/>
      <c r="G11" s="45"/>
      <c r="H11" s="356"/>
      <c r="I11" s="54" t="s">
        <v>233</v>
      </c>
      <c r="J11" s="112"/>
      <c r="K11" s="45"/>
      <c r="L11" s="356"/>
      <c r="M11" s="54" t="s">
        <v>233</v>
      </c>
      <c r="N11" s="45" t="s">
        <v>395</v>
      </c>
      <c r="O11" s="45"/>
      <c r="P11" s="356"/>
      <c r="Q11" s="54" t="s">
        <v>233</v>
      </c>
      <c r="R11" s="136" t="s">
        <v>395</v>
      </c>
      <c r="S11" s="45"/>
      <c r="T11" s="356"/>
      <c r="U11" s="54" t="s">
        <v>233</v>
      </c>
      <c r="V11" s="45"/>
      <c r="W11" s="45"/>
      <c r="X11" s="356"/>
      <c r="Y11" s="54" t="s">
        <v>233</v>
      </c>
      <c r="Z11" s="45" t="s">
        <v>395</v>
      </c>
      <c r="AA11" s="45"/>
      <c r="AB11" s="356"/>
      <c r="AC11" s="54" t="s">
        <v>233</v>
      </c>
      <c r="AD11" s="45" t="s">
        <v>568</v>
      </c>
      <c r="AE11" s="45"/>
      <c r="AF11" s="356"/>
      <c r="AG11" s="54" t="s">
        <v>233</v>
      </c>
      <c r="AH11" s="45"/>
      <c r="AI11" s="45"/>
      <c r="AJ11" s="356"/>
      <c r="AK11" s="54" t="s">
        <v>233</v>
      </c>
      <c r="AL11" s="45"/>
      <c r="AM11" s="45"/>
      <c r="AN11" s="356"/>
      <c r="AO11" s="54" t="s">
        <v>233</v>
      </c>
      <c r="AP11" s="112"/>
      <c r="AQ11" s="45"/>
      <c r="AR11" s="356"/>
      <c r="AS11" s="54" t="s">
        <v>233</v>
      </c>
      <c r="AT11" s="112"/>
      <c r="AU11" s="45"/>
      <c r="AV11" s="356"/>
      <c r="AW11" s="54" t="s">
        <v>233</v>
      </c>
      <c r="AX11" s="112"/>
      <c r="AY11" s="45"/>
      <c r="AZ11" s="356"/>
      <c r="BA11" s="54" t="s">
        <v>233</v>
      </c>
      <c r="BB11" s="45" t="s">
        <v>395</v>
      </c>
      <c r="BC11" s="45"/>
      <c r="BD11" s="356"/>
      <c r="BE11" s="54" t="s">
        <v>233</v>
      </c>
      <c r="BF11" s="112"/>
      <c r="BG11" s="45"/>
      <c r="BH11" s="356"/>
      <c r="BI11" s="54" t="s">
        <v>233</v>
      </c>
      <c r="BJ11" s="45" t="s">
        <v>395</v>
      </c>
      <c r="BK11" s="45"/>
      <c r="BL11" s="356"/>
      <c r="BM11" s="54" t="s">
        <v>233</v>
      </c>
      <c r="BN11" s="45"/>
      <c r="BO11" s="45"/>
      <c r="BP11" s="356"/>
      <c r="BQ11" s="54" t="s">
        <v>233</v>
      </c>
      <c r="BR11" s="45"/>
      <c r="BS11" s="45"/>
      <c r="BT11" s="356"/>
      <c r="BU11" s="54" t="s">
        <v>233</v>
      </c>
      <c r="BV11" s="45" t="s">
        <v>395</v>
      </c>
      <c r="BW11" s="45"/>
      <c r="BX11" s="356"/>
      <c r="BY11" s="54" t="s">
        <v>233</v>
      </c>
      <c r="BZ11" s="45" t="s">
        <v>395</v>
      </c>
      <c r="CA11" s="45"/>
      <c r="CB11" s="356"/>
      <c r="CC11" s="54" t="s">
        <v>233</v>
      </c>
      <c r="CD11" s="45" t="s">
        <v>395</v>
      </c>
      <c r="CE11" s="45"/>
      <c r="CF11" s="356"/>
      <c r="CG11" s="54" t="s">
        <v>233</v>
      </c>
      <c r="CH11" s="45" t="s">
        <v>395</v>
      </c>
      <c r="CI11" s="45"/>
      <c r="CJ11" s="356"/>
      <c r="CK11" s="54" t="s">
        <v>233</v>
      </c>
      <c r="CL11" s="45" t="s">
        <v>395</v>
      </c>
      <c r="CM11" s="45"/>
      <c r="CN11" s="356"/>
      <c r="CO11" s="54" t="s">
        <v>233</v>
      </c>
      <c r="CP11" s="45"/>
      <c r="CQ11" s="45"/>
      <c r="CR11" s="356"/>
      <c r="CS11" s="54" t="s">
        <v>233</v>
      </c>
      <c r="CT11" s="45"/>
      <c r="CU11" s="45"/>
      <c r="CV11" s="356"/>
      <c r="CW11" s="54" t="s">
        <v>233</v>
      </c>
      <c r="CX11" s="45"/>
      <c r="CY11" s="45"/>
      <c r="CZ11" s="356"/>
      <c r="DA11" s="54" t="s">
        <v>233</v>
      </c>
      <c r="DB11" s="45" t="s">
        <v>395</v>
      </c>
      <c r="DC11" s="45"/>
      <c r="DD11" s="356"/>
      <c r="DE11" s="54" t="s">
        <v>233</v>
      </c>
      <c r="DF11" s="45" t="s">
        <v>395</v>
      </c>
      <c r="DG11" s="45"/>
      <c r="DH11" s="356"/>
      <c r="DI11" s="54" t="s">
        <v>233</v>
      </c>
      <c r="DJ11" s="45" t="s">
        <v>395</v>
      </c>
      <c r="DK11" s="45"/>
      <c r="DL11" s="356"/>
      <c r="DM11" s="54" t="s">
        <v>233</v>
      </c>
      <c r="DN11" s="45" t="s">
        <v>395</v>
      </c>
      <c r="DO11" s="45"/>
      <c r="DP11" s="356"/>
      <c r="DQ11" s="54" t="s">
        <v>233</v>
      </c>
      <c r="DR11" s="45" t="s">
        <v>395</v>
      </c>
      <c r="DS11" s="45"/>
      <c r="DT11" s="356"/>
      <c r="DU11" s="54" t="s">
        <v>233</v>
      </c>
      <c r="DV11" s="45" t="s">
        <v>395</v>
      </c>
      <c r="DW11" s="45"/>
      <c r="DX11" s="356"/>
      <c r="DY11" s="54" t="s">
        <v>233</v>
      </c>
      <c r="DZ11" s="112"/>
      <c r="EA11" s="45"/>
      <c r="EB11" s="356"/>
      <c r="EC11" s="54" t="s">
        <v>233</v>
      </c>
      <c r="ED11" s="45" t="s">
        <v>395</v>
      </c>
      <c r="EE11" s="45"/>
      <c r="EF11" s="356"/>
      <c r="EG11" s="54" t="s">
        <v>233</v>
      </c>
      <c r="EH11" s="45" t="s">
        <v>395</v>
      </c>
      <c r="EI11" s="45"/>
      <c r="EJ11" s="356"/>
      <c r="EK11" s="54" t="s">
        <v>233</v>
      </c>
      <c r="EL11" s="45" t="s">
        <v>395</v>
      </c>
      <c r="EM11" s="45"/>
      <c r="EN11" s="356"/>
      <c r="EO11" s="54" t="s">
        <v>233</v>
      </c>
      <c r="EP11" s="45" t="s">
        <v>395</v>
      </c>
      <c r="EQ11" s="45"/>
      <c r="ER11" s="356"/>
      <c r="ES11" s="54" t="s">
        <v>233</v>
      </c>
      <c r="ET11" s="45" t="s">
        <v>395</v>
      </c>
      <c r="EU11" s="45"/>
      <c r="EV11" s="356"/>
      <c r="EW11" s="54" t="s">
        <v>233</v>
      </c>
      <c r="EX11" s="45" t="s">
        <v>568</v>
      </c>
      <c r="EY11" s="45"/>
      <c r="EZ11" s="356"/>
      <c r="FA11" s="54" t="s">
        <v>233</v>
      </c>
      <c r="FB11" s="45" t="s">
        <v>395</v>
      </c>
      <c r="FC11" s="45"/>
      <c r="FD11" s="356"/>
      <c r="FE11" s="54" t="s">
        <v>233</v>
      </c>
      <c r="FF11" s="45" t="s">
        <v>395</v>
      </c>
      <c r="FG11" s="45"/>
      <c r="FH11" s="356"/>
      <c r="FI11" s="54" t="s">
        <v>233</v>
      </c>
      <c r="FJ11" s="45" t="s">
        <v>395</v>
      </c>
      <c r="FK11" s="45"/>
      <c r="FL11" s="356"/>
      <c r="FM11" s="54" t="s">
        <v>233</v>
      </c>
      <c r="FN11" s="45" t="s">
        <v>395</v>
      </c>
      <c r="FO11" s="45"/>
      <c r="FP11" s="356"/>
      <c r="FQ11" s="54" t="s">
        <v>233</v>
      </c>
      <c r="FR11" s="45" t="s">
        <v>395</v>
      </c>
      <c r="FS11" s="45"/>
      <c r="FT11" s="356"/>
      <c r="FU11" s="54" t="s">
        <v>233</v>
      </c>
      <c r="FV11" s="45"/>
      <c r="FW11" s="45"/>
      <c r="FX11" s="356"/>
      <c r="FY11" s="54" t="s">
        <v>233</v>
      </c>
      <c r="FZ11" s="45" t="s">
        <v>395</v>
      </c>
      <c r="GA11" s="45"/>
      <c r="GB11" s="356"/>
      <c r="GC11" s="54" t="s">
        <v>233</v>
      </c>
      <c r="GD11" s="45" t="s">
        <v>395</v>
      </c>
      <c r="GE11" s="45"/>
      <c r="GF11" s="356"/>
      <c r="GG11" s="54" t="s">
        <v>233</v>
      </c>
      <c r="GH11" s="112"/>
      <c r="GI11" s="45"/>
      <c r="GJ11" s="356"/>
      <c r="GK11" s="54" t="s">
        <v>233</v>
      </c>
      <c r="GL11" s="128" t="s">
        <v>395</v>
      </c>
      <c r="GM11" s="45"/>
      <c r="GN11" s="356"/>
      <c r="GO11" s="54" t="s">
        <v>233</v>
      </c>
      <c r="GP11" s="136" t="s">
        <v>395</v>
      </c>
      <c r="GQ11" s="45"/>
      <c r="GR11" s="356"/>
      <c r="GS11" s="54" t="s">
        <v>233</v>
      </c>
      <c r="GT11" s="136"/>
      <c r="GU11" s="45"/>
      <c r="GV11" s="356"/>
    </row>
    <row r="12" spans="1:204" ht="27" customHeight="1" x14ac:dyDescent="0.25">
      <c r="A12" s="54" t="s">
        <v>234</v>
      </c>
      <c r="B12" s="45"/>
      <c r="C12" s="45"/>
      <c r="D12" s="356"/>
      <c r="E12" s="54" t="s">
        <v>234</v>
      </c>
      <c r="F12" s="112"/>
      <c r="G12" s="45"/>
      <c r="H12" s="356"/>
      <c r="I12" s="54" t="s">
        <v>234</v>
      </c>
      <c r="J12" s="112"/>
      <c r="K12" s="45"/>
      <c r="L12" s="356"/>
      <c r="M12" s="54" t="s">
        <v>234</v>
      </c>
      <c r="N12" s="45"/>
      <c r="O12" s="45"/>
      <c r="P12" s="356"/>
      <c r="Q12" s="54" t="s">
        <v>234</v>
      </c>
      <c r="R12" s="136" t="s">
        <v>395</v>
      </c>
      <c r="S12" s="45"/>
      <c r="T12" s="356"/>
      <c r="U12" s="54" t="s">
        <v>234</v>
      </c>
      <c r="V12" s="45"/>
      <c r="W12" s="45"/>
      <c r="X12" s="356"/>
      <c r="Y12" s="54" t="s">
        <v>234</v>
      </c>
      <c r="Z12" s="45"/>
      <c r="AA12" s="45"/>
      <c r="AB12" s="356"/>
      <c r="AC12" s="54" t="s">
        <v>234</v>
      </c>
      <c r="AD12" s="45" t="s">
        <v>568</v>
      </c>
      <c r="AE12" s="45"/>
      <c r="AF12" s="356"/>
      <c r="AG12" s="54" t="s">
        <v>234</v>
      </c>
      <c r="AH12" s="45"/>
      <c r="AI12" s="45"/>
      <c r="AJ12" s="356"/>
      <c r="AK12" s="54" t="s">
        <v>234</v>
      </c>
      <c r="AL12" s="45"/>
      <c r="AM12" s="45"/>
      <c r="AN12" s="356"/>
      <c r="AO12" s="54" t="s">
        <v>234</v>
      </c>
      <c r="AP12" s="112"/>
      <c r="AQ12" s="45"/>
      <c r="AR12" s="356"/>
      <c r="AS12" s="54" t="s">
        <v>234</v>
      </c>
      <c r="AT12" s="112"/>
      <c r="AU12" s="45"/>
      <c r="AV12" s="356"/>
      <c r="AW12" s="54" t="s">
        <v>234</v>
      </c>
      <c r="AX12" s="112"/>
      <c r="AY12" s="45"/>
      <c r="AZ12" s="356"/>
      <c r="BA12" s="54" t="s">
        <v>234</v>
      </c>
      <c r="BB12" s="45" t="s">
        <v>395</v>
      </c>
      <c r="BC12" s="45"/>
      <c r="BD12" s="356"/>
      <c r="BE12" s="54" t="s">
        <v>234</v>
      </c>
      <c r="BF12" s="112"/>
      <c r="BG12" s="45"/>
      <c r="BH12" s="356"/>
      <c r="BI12" s="54" t="s">
        <v>234</v>
      </c>
      <c r="BJ12" s="45" t="s">
        <v>395</v>
      </c>
      <c r="BK12" s="45"/>
      <c r="BL12" s="356"/>
      <c r="BM12" s="54" t="s">
        <v>234</v>
      </c>
      <c r="BN12" s="45"/>
      <c r="BO12" s="45"/>
      <c r="BP12" s="356"/>
      <c r="BQ12" s="54" t="s">
        <v>234</v>
      </c>
      <c r="BR12" s="45"/>
      <c r="BS12" s="45"/>
      <c r="BT12" s="356"/>
      <c r="BU12" s="54" t="s">
        <v>234</v>
      </c>
      <c r="BV12" s="45"/>
      <c r="BW12" s="45"/>
      <c r="BX12" s="356"/>
      <c r="BY12" s="54" t="s">
        <v>234</v>
      </c>
      <c r="BZ12" s="45" t="s">
        <v>395</v>
      </c>
      <c r="CA12" s="45"/>
      <c r="CB12" s="356"/>
      <c r="CC12" s="54" t="s">
        <v>234</v>
      </c>
      <c r="CD12" s="45" t="s">
        <v>395</v>
      </c>
      <c r="CE12" s="45"/>
      <c r="CF12" s="356"/>
      <c r="CG12" s="54" t="s">
        <v>234</v>
      </c>
      <c r="CH12" s="45" t="s">
        <v>395</v>
      </c>
      <c r="CI12" s="45"/>
      <c r="CJ12" s="356"/>
      <c r="CK12" s="54" t="s">
        <v>234</v>
      </c>
      <c r="CL12" s="45" t="s">
        <v>395</v>
      </c>
      <c r="CM12" s="45"/>
      <c r="CN12" s="356"/>
      <c r="CO12" s="54" t="s">
        <v>234</v>
      </c>
      <c r="CP12" s="45"/>
      <c r="CQ12" s="45"/>
      <c r="CR12" s="356"/>
      <c r="CS12" s="54" t="s">
        <v>234</v>
      </c>
      <c r="CT12" s="45"/>
      <c r="CU12" s="45"/>
      <c r="CV12" s="356"/>
      <c r="CW12" s="54" t="s">
        <v>234</v>
      </c>
      <c r="CX12" s="45"/>
      <c r="CY12" s="45"/>
      <c r="CZ12" s="356"/>
      <c r="DA12" s="54" t="s">
        <v>234</v>
      </c>
      <c r="DB12" s="45"/>
      <c r="DC12" s="45"/>
      <c r="DD12" s="356"/>
      <c r="DE12" s="54" t="s">
        <v>234</v>
      </c>
      <c r="DF12" s="45"/>
      <c r="DG12" s="45"/>
      <c r="DH12" s="356"/>
      <c r="DI12" s="54" t="s">
        <v>234</v>
      </c>
      <c r="DJ12" s="45"/>
      <c r="DK12" s="45"/>
      <c r="DL12" s="356"/>
      <c r="DM12" s="54" t="s">
        <v>234</v>
      </c>
      <c r="DN12" s="45" t="s">
        <v>395</v>
      </c>
      <c r="DO12" s="45"/>
      <c r="DP12" s="356"/>
      <c r="DQ12" s="54" t="s">
        <v>234</v>
      </c>
      <c r="DR12" s="45" t="s">
        <v>395</v>
      </c>
      <c r="DS12" s="45"/>
      <c r="DT12" s="356"/>
      <c r="DU12" s="54" t="s">
        <v>234</v>
      </c>
      <c r="DV12" s="45" t="s">
        <v>395</v>
      </c>
      <c r="DW12" s="45"/>
      <c r="DX12" s="356"/>
      <c r="DY12" s="54" t="s">
        <v>234</v>
      </c>
      <c r="DZ12" s="112"/>
      <c r="EA12" s="45"/>
      <c r="EB12" s="356"/>
      <c r="EC12" s="54" t="s">
        <v>234</v>
      </c>
      <c r="ED12" s="45"/>
      <c r="EE12" s="45"/>
      <c r="EF12" s="356"/>
      <c r="EG12" s="54" t="s">
        <v>234</v>
      </c>
      <c r="EH12" s="45" t="s">
        <v>395</v>
      </c>
      <c r="EI12" s="45"/>
      <c r="EJ12" s="356"/>
      <c r="EK12" s="54" t="s">
        <v>234</v>
      </c>
      <c r="EL12" s="45" t="s">
        <v>395</v>
      </c>
      <c r="EM12" s="45"/>
      <c r="EN12" s="356"/>
      <c r="EO12" s="54" t="s">
        <v>234</v>
      </c>
      <c r="EP12" s="45" t="s">
        <v>395</v>
      </c>
      <c r="EQ12" s="45"/>
      <c r="ER12" s="356"/>
      <c r="ES12" s="54" t="s">
        <v>234</v>
      </c>
      <c r="ET12" s="45" t="s">
        <v>395</v>
      </c>
      <c r="EU12" s="45"/>
      <c r="EV12" s="356"/>
      <c r="EW12" s="54" t="s">
        <v>234</v>
      </c>
      <c r="EX12" s="45" t="s">
        <v>568</v>
      </c>
      <c r="EY12" s="45"/>
      <c r="EZ12" s="356"/>
      <c r="FA12" s="54" t="s">
        <v>234</v>
      </c>
      <c r="FB12" s="45" t="s">
        <v>395</v>
      </c>
      <c r="FC12" s="45"/>
      <c r="FD12" s="356"/>
      <c r="FE12" s="54" t="s">
        <v>234</v>
      </c>
      <c r="FF12" s="45" t="s">
        <v>395</v>
      </c>
      <c r="FG12" s="45"/>
      <c r="FH12" s="356"/>
      <c r="FI12" s="54" t="s">
        <v>234</v>
      </c>
      <c r="FJ12" s="45" t="s">
        <v>395</v>
      </c>
      <c r="FK12" s="45"/>
      <c r="FL12" s="356"/>
      <c r="FM12" s="54" t="s">
        <v>234</v>
      </c>
      <c r="FN12" s="45" t="s">
        <v>395</v>
      </c>
      <c r="FO12" s="45"/>
      <c r="FP12" s="356"/>
      <c r="FQ12" s="54" t="s">
        <v>234</v>
      </c>
      <c r="FR12" s="45" t="s">
        <v>395</v>
      </c>
      <c r="FS12" s="45"/>
      <c r="FT12" s="356"/>
      <c r="FU12" s="54" t="s">
        <v>234</v>
      </c>
      <c r="FV12" s="45" t="s">
        <v>395</v>
      </c>
      <c r="FW12" s="45"/>
      <c r="FX12" s="356"/>
      <c r="FY12" s="54" t="s">
        <v>234</v>
      </c>
      <c r="FZ12" s="45" t="s">
        <v>395</v>
      </c>
      <c r="GA12" s="45"/>
      <c r="GB12" s="356"/>
      <c r="GC12" s="54" t="s">
        <v>234</v>
      </c>
      <c r="GD12" s="45" t="s">
        <v>395</v>
      </c>
      <c r="GE12" s="45"/>
      <c r="GF12" s="356"/>
      <c r="GG12" s="54" t="s">
        <v>234</v>
      </c>
      <c r="GH12" s="112"/>
      <c r="GI12" s="45"/>
      <c r="GJ12" s="356"/>
      <c r="GK12" s="54" t="s">
        <v>234</v>
      </c>
      <c r="GL12" s="128" t="s">
        <v>395</v>
      </c>
      <c r="GM12" s="45"/>
      <c r="GN12" s="356"/>
      <c r="GO12" s="54" t="s">
        <v>234</v>
      </c>
      <c r="GP12" s="136" t="s">
        <v>395</v>
      </c>
      <c r="GQ12" s="45"/>
      <c r="GR12" s="356"/>
      <c r="GS12" s="54" t="s">
        <v>234</v>
      </c>
      <c r="GT12" s="136"/>
      <c r="GU12" s="45"/>
      <c r="GV12" s="356"/>
    </row>
    <row r="13" spans="1:204" ht="92.25" customHeight="1" x14ac:dyDescent="0.25">
      <c r="A13" s="84" t="s">
        <v>282</v>
      </c>
      <c r="B13" s="367" t="str">
        <f>IF('Mapa de Riesgos y Oportunidades'!$C$8="Oportunidad","NO APLICA",'Mapa de Riesgos y Oportunidades'!M9)</f>
        <v>Realizar seguimiento al cumplimiento de las acciones de mejora propuestas por las dependencias auditadas para subsanar los hallazgos de auditoría</v>
      </c>
      <c r="C13" s="367"/>
      <c r="D13" s="367"/>
      <c r="E13" s="86" t="s">
        <v>282</v>
      </c>
      <c r="F13" s="359" t="str">
        <f>IF('Mapa de Riesgos y Oportunidades'!$C$8="Oportunidad","NO APLICA",'Mapa de Riesgos y Oportunidades'!M14)</f>
        <v>Capacitación para el manejo de TIC'S</v>
      </c>
      <c r="G13" s="359"/>
      <c r="H13" s="359"/>
      <c r="I13" s="84" t="s">
        <v>282</v>
      </c>
      <c r="J13" s="367" t="str">
        <f>IF('Mapa de Riesgos y Oportunidades'!$C$8="Oportunidad","NO APLICA",'Mapa de Riesgos y Oportunidades'!M19)</f>
        <v>Contratación de profesores cátedra</v>
      </c>
      <c r="K13" s="367"/>
      <c r="L13" s="367"/>
      <c r="M13" s="86" t="s">
        <v>282</v>
      </c>
      <c r="N13" s="359" t="str">
        <f>IF('Mapa de Riesgos y Oportunidades'!$C$13="Oportunidad","NO APLICA",'Mapa de Riesgos y Oportunidades'!M24)</f>
        <v>Garantizar los recursos presupuestales y reorientar recursos de Plazas que por la dinámica de las necesidades del entorno, ya no se requiere de algunas Plazas en otros Departamentos</v>
      </c>
      <c r="O13" s="359"/>
      <c r="P13" s="359"/>
      <c r="Q13" s="85" t="s">
        <v>282</v>
      </c>
      <c r="R13" s="367" t="str">
        <f>IF('Mapa de Riesgos y Oportunidades'!$C$8="Oportunidad","NO APLICA",'Mapa de Riesgos y Oportunidades'!M29)</f>
        <v>Constatar el registro de la información financiera en las plataformas respectivas</v>
      </c>
      <c r="S13" s="367"/>
      <c r="T13" s="367"/>
      <c r="U13" s="87" t="s">
        <v>282</v>
      </c>
      <c r="V13" s="359" t="str">
        <f>IF('Mapa de Riesgos y Oportunidades'!$C$13="Oportunidad","NO APLICA",'Mapa de Riesgos y Oportunidades'!M34)</f>
        <v>Evitar en lo posible realizar cambios en el Calendario Académico</v>
      </c>
      <c r="W13" s="359"/>
      <c r="X13" s="359"/>
      <c r="Y13" s="85" t="s">
        <v>282</v>
      </c>
      <c r="Z13" s="367" t="str">
        <f>IF('Mapa de Riesgos y Oportunidades'!$C$18="Oportunidad","NO APLICA",'Mapa de Riesgos y Oportunidades'!M39)</f>
        <v>Solicitar la Instalación de nuevos equipos para consultas de catálogo en línea, en las tres sedes de la biblioteca.</v>
      </c>
      <c r="AA13" s="367"/>
      <c r="AB13" s="367"/>
      <c r="AC13" s="87" t="s">
        <v>282</v>
      </c>
      <c r="AD13" s="359">
        <f>IF('Mapa de Riesgos y Oportunidades'!$C$23="Oportunidad","NO APLICA",'Mapa de Riesgos y Oportunidades'!M47)</f>
        <v>0</v>
      </c>
      <c r="AE13" s="359"/>
      <c r="AF13" s="359"/>
      <c r="AG13" s="85" t="s">
        <v>282</v>
      </c>
      <c r="AH13" s="367" t="str">
        <f>IF('Mapa de Riesgos y Oportunidades'!$C$28="Oportunidad","NO APLICA",'Mapa de Riesgos y Oportunidades'!M52)</f>
        <v>Capacitaciòn en temas especificos de producciòn literaria.</v>
      </c>
      <c r="AI13" s="367"/>
      <c r="AJ13" s="367"/>
      <c r="AK13" s="87" t="s">
        <v>282</v>
      </c>
      <c r="AL13" s="359">
        <f>IF('Mapa de Riesgos y Oportunidades'!$C$33="Oportunidad","NO APLICA",'Mapa de Riesgos y Oportunidades'!M57)</f>
        <v>0</v>
      </c>
      <c r="AM13" s="359"/>
      <c r="AN13" s="359"/>
      <c r="AO13" s="123" t="s">
        <v>282</v>
      </c>
      <c r="AP13" s="363">
        <f>IF('Mapa de Riesgos y Oportunidades'!$C$33="Oportunidad","NO APLICA",'Mapa de Riesgos y Oportunidades'!M62)</f>
        <v>0</v>
      </c>
      <c r="AQ13" s="363"/>
      <c r="AR13" s="363"/>
      <c r="AS13" s="87" t="s">
        <v>282</v>
      </c>
      <c r="AT13" s="359">
        <f>IF('Mapa de Riesgos y Oportunidades'!$C$33="Oportunidad","NO APLICA",'Mapa de Riesgos y Oportunidades'!M67)</f>
        <v>0</v>
      </c>
      <c r="AU13" s="359"/>
      <c r="AV13" s="359"/>
      <c r="AW13" s="123" t="s">
        <v>282</v>
      </c>
      <c r="AX13" s="363">
        <f>IF('Mapa de Riesgos y Oportunidades'!$C$33="Oportunidad","NO APLICA",'Mapa de Riesgos y Oportunidades'!M72)</f>
        <v>0</v>
      </c>
      <c r="AY13" s="363"/>
      <c r="AZ13" s="363"/>
      <c r="BA13" s="87" t="s">
        <v>282</v>
      </c>
      <c r="BB13" s="359" t="str">
        <f>IF('Mapa de Riesgos y Oportunidades'!$C$33="Oportunidad","NO APLICA",'Mapa de Riesgos y Oportunidades'!M77)</f>
        <v>En articulacion con las oficinas competentes, para el acopio de la informacion .</v>
      </c>
      <c r="BC13" s="359"/>
      <c r="BD13" s="359"/>
      <c r="BE13" s="123" t="s">
        <v>282</v>
      </c>
      <c r="BF13" s="363">
        <f>IF('Mapa de Riesgos y Oportunidades'!$C$33="Oportunidad","NO APLICA",'Mapa de Riesgos y Oportunidades'!M82)</f>
        <v>0</v>
      </c>
      <c r="BG13" s="363"/>
      <c r="BH13" s="363"/>
      <c r="BI13" s="87" t="s">
        <v>282</v>
      </c>
      <c r="BJ13" s="359" t="str">
        <f>IF('Mapa de Riesgos y Oportunidades'!$C$33="Oportunidad","NO APLICA",'Mapa de Riesgos y Oportunidades'!M87)</f>
        <v>Reactivar los servicios del grupo de consulta externa (Medicina general,odntologia, psicologia)</v>
      </c>
      <c r="BK13" s="359"/>
      <c r="BL13" s="359"/>
      <c r="BM13" s="123" t="s">
        <v>282</v>
      </c>
      <c r="BN13" s="363">
        <f>IF('Mapa de Riesgos y Oportunidades'!$C$33="Oportunidad","NO APLICA",'Mapa de Riesgos y Oportunidades'!M92)</f>
        <v>0</v>
      </c>
      <c r="BO13" s="363"/>
      <c r="BP13" s="363"/>
      <c r="BQ13" s="87" t="s">
        <v>282</v>
      </c>
      <c r="BR13" s="359">
        <f>IF('Mapa de Riesgos y Oportunidades'!$C$33="Oportunidad","NO APLICA",'Mapa de Riesgos y Oportunidades'!M97)</f>
        <v>0</v>
      </c>
      <c r="BS13" s="359"/>
      <c r="BT13" s="359"/>
      <c r="BU13" s="123" t="s">
        <v>282</v>
      </c>
      <c r="BV13" s="363">
        <f>IF('Mapa de Riesgos y Oportunidades'!$C$33="Oportunidad","NO APLICA",'Mapa de Riesgos y Oportunidades'!M102)</f>
        <v>0</v>
      </c>
      <c r="BW13" s="363"/>
      <c r="BX13" s="363"/>
      <c r="BY13" s="87" t="s">
        <v>282</v>
      </c>
      <c r="BZ13" s="359">
        <f>IF('Mapa de Riesgos y Oportunidades'!$C$33="Oportunidad","NO APLICA",'Mapa de Riesgos y Oportunidades'!M107)</f>
        <v>0</v>
      </c>
      <c r="CA13" s="359"/>
      <c r="CB13" s="359"/>
      <c r="CC13" s="123" t="s">
        <v>282</v>
      </c>
      <c r="CD13" s="363">
        <f>IF('Mapa de Riesgos y Oportunidades'!$C$33="Oportunidad","NO APLICA",'Mapa de Riesgos y Oportunidades'!M112)</f>
        <v>0</v>
      </c>
      <c r="CE13" s="363"/>
      <c r="CF13" s="363"/>
      <c r="CG13" s="87" t="s">
        <v>282</v>
      </c>
      <c r="CH13" s="359" t="str">
        <f>IF('Mapa de Riesgos y Oportunidades'!$C$33="Oportunidad","NO APLICA",'Mapa de Riesgos y Oportunidades'!M117)</f>
        <v>Gestionar ante el organismo de control nuevo fecha para la entrega de la información</v>
      </c>
      <c r="CI13" s="359"/>
      <c r="CJ13" s="359"/>
      <c r="CK13" s="123" t="s">
        <v>282</v>
      </c>
      <c r="CL13" s="363" t="str">
        <f>IF('Mapa de Riesgos y Oportunidades'!$C$33="Oportunidad","NO APLICA",'Mapa de Riesgos y Oportunidades'!M122)</f>
        <v>Gestionar la designación de un recurso docente para apoyar la gestión curricular</v>
      </c>
      <c r="CM13" s="363"/>
      <c r="CN13" s="363"/>
      <c r="CO13" s="87" t="s">
        <v>282</v>
      </c>
      <c r="CP13" s="359">
        <f>IF('Mapa de Riesgos y Oportunidades'!$C$33="Oportunidad","NO APLICA",'Mapa de Riesgos y Oportunidades'!M127)</f>
        <v>0</v>
      </c>
      <c r="CQ13" s="359"/>
      <c r="CR13" s="359"/>
      <c r="CS13" s="123" t="s">
        <v>282</v>
      </c>
      <c r="CT13" s="363">
        <f>IF('Mapa de Riesgos y Oportunidades'!$C$33="Oportunidad","NO APLICA",'Mapa de Riesgos y Oportunidades'!M132)</f>
        <v>0</v>
      </c>
      <c r="CU13" s="363"/>
      <c r="CV13" s="363"/>
      <c r="CW13" s="87" t="s">
        <v>282</v>
      </c>
      <c r="CX13" s="359">
        <f>IF('Mapa de Riesgos y Oportunidades'!$C$33="Oportunidad","NO APLICA",'Mapa de Riesgos y Oportunidades'!M137)</f>
        <v>0</v>
      </c>
      <c r="CY13" s="359"/>
      <c r="CZ13" s="359"/>
      <c r="DA13" s="123" t="s">
        <v>282</v>
      </c>
      <c r="DB13" s="363">
        <f>IF('Mapa de Riesgos y Oportunidades'!$C$33="Oportunidad","NO APLICA",'Mapa de Riesgos y Oportunidades'!M142)</f>
        <v>0</v>
      </c>
      <c r="DC13" s="363"/>
      <c r="DD13" s="363"/>
      <c r="DE13" s="87" t="s">
        <v>282</v>
      </c>
      <c r="DF13" s="359">
        <f>IF('Mapa de Riesgos y Oportunidades'!$C$33="Oportunidad","NO APLICA",'Mapa de Riesgos y Oportunidades'!M147)</f>
        <v>0</v>
      </c>
      <c r="DG13" s="359"/>
      <c r="DH13" s="359"/>
      <c r="DI13" s="123" t="s">
        <v>282</v>
      </c>
      <c r="DJ13" s="363">
        <f>IF('Mapa de Riesgos y Oportunidades'!$C$33="Oportunidad","NO APLICA",'Mapa de Riesgos y Oportunidades'!M152)</f>
        <v>0</v>
      </c>
      <c r="DK13" s="363"/>
      <c r="DL13" s="363"/>
      <c r="DM13" s="87" t="s">
        <v>282</v>
      </c>
      <c r="DN13" s="359" t="str">
        <f>IF('Mapa de Riesgos y Oportunidades'!$C$33="Oportunidad","NO APLICA",'Mapa de Riesgos y Oportunidades'!M157)</f>
        <v>Aplicación del Código de Etica</v>
      </c>
      <c r="DO13" s="359"/>
      <c r="DP13" s="359"/>
      <c r="DQ13" s="123" t="s">
        <v>282</v>
      </c>
      <c r="DR13" s="363" t="str">
        <f>IF('Mapa de Riesgos y Oportunidades'!$C$33="Oportunidad","NO APLICA",'Mapa de Riesgos y Oportunidades'!M162)</f>
        <v>Aplicación de Codigo de Etica</v>
      </c>
      <c r="DS13" s="363"/>
      <c r="DT13" s="363"/>
      <c r="DU13" s="87" t="s">
        <v>282</v>
      </c>
      <c r="DV13" s="359">
        <f>IF('Mapa de Riesgos y Oportunidades'!$C$33="Oportunidad","NO APLICA",'Mapa de Riesgos y Oportunidades'!M167)</f>
        <v>0</v>
      </c>
      <c r="DW13" s="359"/>
      <c r="DX13" s="359"/>
      <c r="DY13" s="123" t="s">
        <v>282</v>
      </c>
      <c r="DZ13" s="363" t="str">
        <f>IF('Mapa de Riesgos y Oportunidades'!$C$33="Oportunidad","NO APLICA",'Mapa de Riesgos y Oportunidades'!M172)</f>
        <v>Aplicación de Código de Etica</v>
      </c>
      <c r="EA13" s="363"/>
      <c r="EB13" s="363"/>
      <c r="EC13" s="87" t="s">
        <v>282</v>
      </c>
      <c r="ED13" s="359" t="str">
        <f>IF('Mapa de Riesgos y Oportunidades'!$C$33="Oportunidad","NO APLICA",'Mapa de Riesgos y Oportunidades'!M177)</f>
        <v>Diseño de Plantilla para la "Revisión de
Informes de Autoevaluación"</v>
      </c>
      <c r="EE13" s="359"/>
      <c r="EF13" s="359"/>
      <c r="EG13" s="123" t="s">
        <v>282</v>
      </c>
      <c r="EH13" s="363" t="str">
        <f>IF('Mapa de Riesgos y Oportunidades'!$C$33="Oportunidad","NO APLICA",'Mapa de Riesgos y Oportunidades'!M182)</f>
        <v>Revisión constante de los listados de admitidos y matriculados</v>
      </c>
      <c r="EI13" s="363"/>
      <c r="EJ13" s="363"/>
      <c r="EK13" s="87" t="s">
        <v>282</v>
      </c>
      <c r="EL13" s="359" t="str">
        <f>IF('Mapa de Riesgos y Oportunidades'!$C$33="Oportunidad","NO APLICA",'Mapa de Riesgos y Oportunidades'!M187)</f>
        <v>Generación y publicación del listado de admitidos y no admitidos en la página web institucional según el orden de resultados obtenidos del cálculo automático.</v>
      </c>
      <c r="EM13" s="359"/>
      <c r="EN13" s="359"/>
      <c r="EO13" s="123" t="s">
        <v>282</v>
      </c>
      <c r="EP13" s="363" t="str">
        <f>IF('Mapa de Riesgos y Oportunidades'!$C$33="Oportunidad","NO APLICA",'Mapa de Riesgos y Oportunidades'!M192)</f>
        <v>Registro interno de las acciones realizadas en la plataforma académica sma por cada usuario adscrito al Centro de Admisiones</v>
      </c>
      <c r="EQ13" s="363"/>
      <c r="ER13" s="363"/>
      <c r="ES13" s="87" t="s">
        <v>282</v>
      </c>
      <c r="ET13" s="359" t="str">
        <f>IF('Mapa de Riesgos y Oportunidades'!$C$33="Oportunidad","NO APLICA",'Mapa de Riesgos y Oportunidades'!M197)</f>
        <v xml:space="preserve">Auditorias internas </v>
      </c>
      <c r="EU13" s="359"/>
      <c r="EV13" s="359"/>
      <c r="EW13" s="123" t="s">
        <v>282</v>
      </c>
      <c r="EX13" s="363">
        <f>IF('Mapa de Riesgos y Oportunidades'!$C$33="Oportunidad","NO APLICA",'Mapa de Riesgos y Oportunidades'!M202)</f>
        <v>0</v>
      </c>
      <c r="EY13" s="363"/>
      <c r="EZ13" s="363"/>
      <c r="FA13" s="87" t="s">
        <v>282</v>
      </c>
      <c r="FB13" s="359">
        <f>IF('Mapa de Riesgos y Oportunidades'!$C$33="Oportunidad","NO APLICA",'Mapa de Riesgos y Oportunidades'!M207)</f>
        <v>0</v>
      </c>
      <c r="FC13" s="359"/>
      <c r="FD13" s="359"/>
      <c r="FE13" s="123" t="s">
        <v>282</v>
      </c>
      <c r="FF13" s="363" t="str">
        <f>IF('Mapa de Riesgos y Oportunidades'!$C$33="Oportunidad","NO APLICA",'Mapa de Riesgos y Oportunidades'!M212)</f>
        <v>*Cumplir con las políticas de administración de
inventarios y bienes muebles e inmuebles de la Institución</v>
      </c>
      <c r="FG13" s="363"/>
      <c r="FH13" s="363"/>
      <c r="FI13" s="87" t="s">
        <v>282</v>
      </c>
      <c r="FJ13" s="359">
        <f>IF('Mapa de Riesgos y Oportunidades'!$C$33="Oportunidad","NO APLICA",'Mapa de Riesgos y Oportunidades'!M217)</f>
        <v>0</v>
      </c>
      <c r="FK13" s="359"/>
      <c r="FL13" s="359"/>
      <c r="FM13" s="123" t="s">
        <v>282</v>
      </c>
      <c r="FN13" s="363" t="str">
        <f>IF('Mapa de Riesgos y Oportunidades'!$C$33="Oportunidad","NO APLICA",'Mapa de Riesgos y Oportunidades'!M222)</f>
        <v>Verificacion de requisitos Habilitantes</v>
      </c>
      <c r="FO13" s="363"/>
      <c r="FP13" s="363"/>
      <c r="FQ13" s="87" t="s">
        <v>282</v>
      </c>
      <c r="FR13" s="359" t="str">
        <f>IF('Mapa de Riesgos y Oportunidades'!$C$33="Oportunidad","NO APLICA",'Mapa de Riesgos y Oportunidades'!M227)</f>
        <v>Revisiones periodicas de los procesos</v>
      </c>
      <c r="FS13" s="359"/>
      <c r="FT13" s="359"/>
      <c r="FU13" s="123" t="s">
        <v>282</v>
      </c>
      <c r="FV13" s="363" t="str">
        <f>IF('Mapa de Riesgos y Oportunidades'!$C$33="Oportunidad","NO APLICA",'Mapa de Riesgos y Oportunidades'!M232)</f>
        <v>Divulgacion de políticas de operación y proceso de tecnología existentes</v>
      </c>
      <c r="FW13" s="363"/>
      <c r="FX13" s="363"/>
      <c r="FY13" s="87" t="s">
        <v>282</v>
      </c>
      <c r="FZ13" s="359" t="str">
        <f>IF('Mapa de Riesgos y Oportunidades'!$C$33="Oportunidad","NO APLICA",'Mapa de Riesgos y Oportunidades'!M237)</f>
        <v xml:space="preserve"> Inventario físico mensual</v>
      </c>
      <c r="GA13" s="359"/>
      <c r="GB13" s="359"/>
      <c r="GC13" s="123" t="s">
        <v>282</v>
      </c>
      <c r="GD13" s="363">
        <f>IF('Mapa de Riesgos y Oportunidades'!$C$33="Oportunidad","NO APLICA",'Mapa de Riesgos y Oportunidades'!M242)</f>
        <v>0</v>
      </c>
      <c r="GE13" s="363"/>
      <c r="GF13" s="363"/>
      <c r="GG13" s="87" t="s">
        <v>282</v>
      </c>
      <c r="GH13" s="359">
        <f>IF('Mapa de Riesgos y Oportunidades'!$C$33="Oportunidad","NO APLICA",'Mapa de Riesgos y Oportunidades'!M247)</f>
        <v>0</v>
      </c>
      <c r="GI13" s="359"/>
      <c r="GJ13" s="359"/>
      <c r="GK13" s="87" t="s">
        <v>282</v>
      </c>
      <c r="GL13" s="359" t="str">
        <f>IF('Mapa de Riesgos y Oportunidades'!$C$33="Oportunidad","NO APLICA",'Mapa de Riesgos y Oportunidades'!M252)</f>
        <v>Mantener al día el registro  manual de los libros  de certificados y diplomas que se entregan al final de cada curso de inglés.</v>
      </c>
      <c r="GM13" s="359"/>
      <c r="GN13" s="359"/>
      <c r="GO13" s="87" t="s">
        <v>282</v>
      </c>
      <c r="GP13" s="359" t="str">
        <f>IF('Mapa de Riesgos y Oportunidades'!$C$33="Oportunidad","NO APLICA",'Mapa de Riesgos y Oportunidades'!M257)</f>
        <v>Monitorear y hacer seguimiento de la información.</v>
      </c>
      <c r="GQ13" s="359"/>
      <c r="GR13" s="359"/>
      <c r="GS13" s="87" t="s">
        <v>282</v>
      </c>
      <c r="GT13" s="359">
        <f>IF('Mapa de Riesgos y Oportunidades'!$C$33="Oportunidad","NO APLICA",'Mapa de Riesgos y Oportunidades'!M262)</f>
        <v>0</v>
      </c>
      <c r="GU13" s="359"/>
      <c r="GV13" s="359"/>
    </row>
    <row r="14" spans="1:204" ht="34.5" customHeight="1" x14ac:dyDescent="0.25">
      <c r="A14" s="54" t="s">
        <v>228</v>
      </c>
      <c r="B14" s="45" t="s">
        <v>395</v>
      </c>
      <c r="C14" s="45">
        <f>IF(B14="x",15,0)+IF(B15="x",5,0)+IF(B16="x",15,0)+IF(B17="x",10,0)+IF(B18="x",15,0)+IF(B19="x",10,0)+IF(B20="x",30,0)</f>
        <v>55</v>
      </c>
      <c r="D14" s="356">
        <f>IF(C14&lt;=50,0,IF(C14&lt;=75,1,IF(C14&lt;=100,2,"Error")))</f>
        <v>1</v>
      </c>
      <c r="E14" s="54" t="s">
        <v>228</v>
      </c>
      <c r="F14" s="112"/>
      <c r="G14" s="45">
        <f>IF(F14="x",15,0)+IF(F15="x",5,0)+IF(F16="x",15,0)+IF(F17="x",10,0)+IF(F18="x",15,0)+IF(F19="x",10,0)+IF(F20="x",30,0)</f>
        <v>0</v>
      </c>
      <c r="H14" s="356">
        <f>IF(G14&lt;=50,0,IF(G14&lt;=75,1,IF(G14&lt;=100,2,"Error")))</f>
        <v>0</v>
      </c>
      <c r="I14" s="54" t="s">
        <v>228</v>
      </c>
      <c r="J14" s="112"/>
      <c r="K14" s="45">
        <f>IF(J14="x",15,0)+IF(J15="x",5,0)+IF(J16="x",15,0)+IF(J17="x",10,0)+IF(J18="x",15,0)+IF(J19="x",10,0)+IF(J20="x",30,0)</f>
        <v>0</v>
      </c>
      <c r="L14" s="356">
        <f>IF(K14&lt;=50,0,IF(K14&lt;=75,1,IF(K14&lt;=100,2,"Error")))</f>
        <v>0</v>
      </c>
      <c r="M14" s="54" t="s">
        <v>228</v>
      </c>
      <c r="N14" s="45" t="s">
        <v>395</v>
      </c>
      <c r="O14" s="45">
        <f>IF(N14="x",15,0)+IF(N15="x",5,0)+IF(N16="x",15,0)+IF(N17="x",10,0)+IF(N18="x",15,0)+IF(N19="x",10,0)+IF(N20="x",30,0)</f>
        <v>85</v>
      </c>
      <c r="P14" s="356">
        <f>IF(O14&lt;=50,0,IF(O14&lt;=75,1,IF(O14&lt;=100,2,"Error")))</f>
        <v>2</v>
      </c>
      <c r="Q14" s="54" t="s">
        <v>228</v>
      </c>
      <c r="R14" s="136" t="s">
        <v>395</v>
      </c>
      <c r="S14" s="45">
        <f>IF(R14="x",15,0)+IF(R15="x",5,0)+IF(R16="x",15,0)+IF(R17="x",10,0)+IF(R18="x",15,0)+IF(R19="x",10,0)+IF(R20="x",30,0)</f>
        <v>85</v>
      </c>
      <c r="T14" s="356">
        <f>IF(S14&lt;=50,0,IF(S14&lt;=75,1,IF(S14&lt;=100,2,"Error")))</f>
        <v>2</v>
      </c>
      <c r="U14" s="54" t="s">
        <v>228</v>
      </c>
      <c r="V14" s="45" t="s">
        <v>395</v>
      </c>
      <c r="W14" s="45">
        <f>IF(V14="x",15,0)+IF(V15="x",5,0)+IF(V16="x",15,0)+IF(V17="x",10,0)+IF(V18="x",15,0)+IF(V19="x",10,0)+IF(V20="x",30,0)</f>
        <v>55</v>
      </c>
      <c r="X14" s="356">
        <f>IF(W14&lt;=50,0,IF(W14&lt;=75,1,IF(W14&lt;=100,2,"Error")))</f>
        <v>1</v>
      </c>
      <c r="Y14" s="54" t="s">
        <v>228</v>
      </c>
      <c r="Z14" s="45"/>
      <c r="AA14" s="45">
        <f>IF(Z14="x",15,0)+IF(Z15="x",5,0)+IF(Z16="x",15,0)+IF(Z17="x",10,0)+IF(Z18="x",15,0)+IF(Z19="x",10,0)+IF(Z20="x",30,0)</f>
        <v>25</v>
      </c>
      <c r="AB14" s="356">
        <f>IF(AA14&lt;=50,0,IF(AA14&lt;=75,1,IF(AA14&lt;=100,2,"Error")))</f>
        <v>0</v>
      </c>
      <c r="AC14" s="54" t="s">
        <v>228</v>
      </c>
      <c r="AD14" s="45"/>
      <c r="AE14" s="45">
        <f>IF(AD14="x",15,0)+IF(AD15="x",5,0)+IF(AD16="x",15,0)+IF(AD17="x",10,0)+IF(AD18="x",15,0)+IF(AD19="x",10,0)+IF(AD20="x",30,0)</f>
        <v>70</v>
      </c>
      <c r="AF14" s="356">
        <f>IF(AE14&lt;=50,0,IF(AE14&lt;=75,1,IF(AE14&lt;=100,2,"Error")))</f>
        <v>1</v>
      </c>
      <c r="AG14" s="54" t="s">
        <v>228</v>
      </c>
      <c r="AH14" s="112"/>
      <c r="AI14" s="45">
        <f>IF(AH14="x",15,0)+IF(AH15="x",5,0)+IF(AH16="x",15,0)+IF(AH17="x",10,0)+IF(AH18="x",15,0)+IF(AH19="x",10,0)+IF(AH20="x",30,0)</f>
        <v>0</v>
      </c>
      <c r="AJ14" s="356">
        <f>IF(AI14&lt;=50,0,IF(AI14&lt;=75,1,IF(AI14&lt;=100,2,"Error")))</f>
        <v>0</v>
      </c>
      <c r="AK14" s="54" t="s">
        <v>228</v>
      </c>
      <c r="AL14" s="45"/>
      <c r="AM14" s="45">
        <f>IF(AL14="x",15,0)+IF(AL15="x",5,0)+IF(AL16="x",15,0)+IF(AL17="x",10,0)+IF(AL18="x",15,0)+IF(AL19="x",10,0)+IF(AL20="x",30,0)</f>
        <v>0</v>
      </c>
      <c r="AN14" s="356">
        <f>IF(AM14&lt;=50,0,IF(AM14&lt;=75,1,IF(AM14&lt;=100,2,"Error")))</f>
        <v>0</v>
      </c>
      <c r="AO14" s="54" t="s">
        <v>228</v>
      </c>
      <c r="AP14" s="45"/>
      <c r="AQ14" s="45">
        <f>IF(AP14="x",15,0)+IF(AP15="x",5,0)+IF(AP16="x",15,0)+IF(AP17="x",10,0)+IF(AP18="x",15,0)+IF(AP19="x",10,0)+IF(AP20="x",30,0)</f>
        <v>0</v>
      </c>
      <c r="AR14" s="356">
        <f>IF(AQ14&lt;=50,0,IF(AQ14&lt;=75,1,IF(AQ14&lt;=100,2,"Error")))</f>
        <v>0</v>
      </c>
      <c r="AS14" s="54" t="s">
        <v>228</v>
      </c>
      <c r="AT14" s="45"/>
      <c r="AU14" s="45">
        <f>IF(AT14="x",15,0)+IF(AT15="x",5,0)+IF(AT16="x",15,0)+IF(AT17="x",10,0)+IF(AT18="x",15,0)+IF(AT19="x",10,0)+IF(AT20="x",30,0)</f>
        <v>0</v>
      </c>
      <c r="AV14" s="356">
        <f>IF(AU14&lt;=50,0,IF(AU14&lt;=75,1,IF(AU14&lt;=100,2,"Error")))</f>
        <v>0</v>
      </c>
      <c r="AW14" s="54" t="s">
        <v>228</v>
      </c>
      <c r="AX14" s="45"/>
      <c r="AY14" s="45">
        <f>IF(AX14="x",15,0)+IF(AX15="x",5,0)+IF(AX16="x",15,0)+IF(AX17="x",10,0)+IF(AX18="x",15,0)+IF(AX19="x",10,0)+IF(AX20="x",30,0)</f>
        <v>0</v>
      </c>
      <c r="AZ14" s="356">
        <f>IF(AY14&lt;=50,0,IF(AY14&lt;=75,1,IF(AY14&lt;=100,2,"Error")))</f>
        <v>0</v>
      </c>
      <c r="BA14" s="54" t="s">
        <v>228</v>
      </c>
      <c r="BB14" s="45" t="s">
        <v>395</v>
      </c>
      <c r="BC14" s="45">
        <f>IF(BB14="x",15,0)+IF(BB15="x",5,0)+IF(BB16="x",15,0)+IF(BB17="x",10,0)+IF(BB18="x",15,0)+IF(BB19="x",10,0)+IF(BB20="x",30,0)</f>
        <v>85</v>
      </c>
      <c r="BD14" s="356">
        <f>IF(BC14&lt;=50,0,IF(BC14&lt;=75,1,IF(BC14&lt;=100,2,"Error")))</f>
        <v>2</v>
      </c>
      <c r="BE14" s="54" t="s">
        <v>228</v>
      </c>
      <c r="BF14" s="45"/>
      <c r="BG14" s="45">
        <f>IF(BF14="x",15,0)+IF(BF15="x",5,0)+IF(BF16="x",15,0)+IF(BF17="x",10,0)+IF(BF18="x",15,0)+IF(BF19="x",10,0)+IF(BF20="x",30,0)</f>
        <v>0</v>
      </c>
      <c r="BH14" s="356">
        <f>IF(BG14&lt;=50,0,IF(BG14&lt;=75,1,IF(BG14&lt;=100,2,"Error")))</f>
        <v>0</v>
      </c>
      <c r="BI14" s="54" t="s">
        <v>228</v>
      </c>
      <c r="BJ14" s="112"/>
      <c r="BK14" s="45">
        <f>IF(BJ14="x",15,0)+IF(BJ15="x",5,0)+IF(BJ16="x",15,0)+IF(BJ17="x",10,0)+IF(BJ18="x",15,0)+IF(BJ19="x",10,0)+IF(BJ20="x",30,0)</f>
        <v>0</v>
      </c>
      <c r="BL14" s="356">
        <f>IF(BK14&lt;=50,0,IF(BK14&lt;=75,1,IF(BK14&lt;=100,2,"Error")))</f>
        <v>0</v>
      </c>
      <c r="BM14" s="54" t="s">
        <v>228</v>
      </c>
      <c r="BN14" s="45"/>
      <c r="BO14" s="45">
        <f>IF(BN14="x",15,0)+IF(BN15="x",5,0)+IF(BN16="x",15,0)+IF(BN17="x",10,0)+IF(BN18="x",15,0)+IF(BN19="x",10,0)+IF(BN20="x",30,0)</f>
        <v>0</v>
      </c>
      <c r="BP14" s="356">
        <f>IF(BO14&lt;=50,0,IF(BO14&lt;=75,1,IF(BO14&lt;=100,2,"Error")))</f>
        <v>0</v>
      </c>
      <c r="BQ14" s="54" t="s">
        <v>228</v>
      </c>
      <c r="BR14" s="45"/>
      <c r="BS14" s="45">
        <f>IF(BR14="x",15,0)+IF(BR15="x",5,0)+IF(BR16="x",15,0)+IF(BR17="x",10,0)+IF(BR18="x",15,0)+IF(BR19="x",10,0)+IF(BR20="x",30,0)</f>
        <v>0</v>
      </c>
      <c r="BT14" s="356">
        <f>IF(BS14&lt;=50,0,IF(BS14&lt;=75,1,IF(BS14&lt;=100,2,"Error")))</f>
        <v>0</v>
      </c>
      <c r="BU14" s="54" t="s">
        <v>228</v>
      </c>
      <c r="BV14" s="45"/>
      <c r="BW14" s="45">
        <f>IF(BV14="x",15,0)+IF(BV15="x",5,0)+IF(BV16="x",15,0)+IF(BV17="x",10,0)+IF(BV18="x",15,0)+IF(BV19="x",10,0)+IF(BV20="x",30,0)</f>
        <v>0</v>
      </c>
      <c r="BX14" s="356">
        <f>IF(BW14&lt;=50,0,IF(BW14&lt;=75,1,IF(BW14&lt;=100,2,"Error")))</f>
        <v>0</v>
      </c>
      <c r="BY14" s="54" t="s">
        <v>228</v>
      </c>
      <c r="BZ14" s="45"/>
      <c r="CA14" s="45">
        <f>IF(BZ14="x",15,0)+IF(BZ15="x",5,0)+IF(BZ16="x",15,0)+IF(BZ17="x",10,0)+IF(BZ18="x",15,0)+IF(BZ19="x",10,0)+IF(BZ20="x",30,0)</f>
        <v>0</v>
      </c>
      <c r="CB14" s="356">
        <f>IF(CA14&lt;=50,0,IF(CA14&lt;=75,1,IF(CA14&lt;=100,2,"Error")))</f>
        <v>0</v>
      </c>
      <c r="CC14" s="54" t="s">
        <v>228</v>
      </c>
      <c r="CD14" s="45"/>
      <c r="CE14" s="45">
        <f>IF(CD14="x",15,0)+IF(CD15="x",5,0)+IF(CD16="x",15,0)+IF(CD17="x",10,0)+IF(CD18="x",15,0)+IF(CD19="x",10,0)+IF(CD20="x",30,0)</f>
        <v>0</v>
      </c>
      <c r="CF14" s="356">
        <f>IF(CE14&lt;=50,0,IF(CE14&lt;=75,1,IF(CE14&lt;=100,2,"Error")))</f>
        <v>0</v>
      </c>
      <c r="CG14" s="54" t="s">
        <v>228</v>
      </c>
      <c r="CH14" s="45"/>
      <c r="CI14" s="45">
        <f>IF(CH14="x",15,0)+IF(CH15="x",5,0)+IF(CH16="x",15,0)+IF(CH17="x",10,0)+IF(CH18="x",15,0)+IF(CH19="x",10,0)+IF(CH20="x",30,0)</f>
        <v>20</v>
      </c>
      <c r="CJ14" s="356">
        <f>IF(CI14&lt;=50,0,IF(CI14&lt;=75,1,IF(CI14&lt;=100,2,"Error")))</f>
        <v>0</v>
      </c>
      <c r="CK14" s="54" t="s">
        <v>228</v>
      </c>
      <c r="CL14" s="45" t="s">
        <v>395</v>
      </c>
      <c r="CM14" s="45">
        <f>IF(CL14="x",15,0)+IF(CL15="x",5,0)+IF(CL16="x",15,0)+IF(CL17="x",10,0)+IF(CL18="x",15,0)+IF(CL19="x",10,0)+IF(CL20="x",30,0)</f>
        <v>85</v>
      </c>
      <c r="CN14" s="356">
        <f>IF(CM14&lt;=50,0,IF(CM14&lt;=75,1,IF(CM14&lt;=100,2,"Error")))</f>
        <v>2</v>
      </c>
      <c r="CO14" s="54" t="s">
        <v>228</v>
      </c>
      <c r="CP14" s="115"/>
      <c r="CQ14" s="45">
        <f>IF(CP14="x",15,0)+IF(CP15="x",5,0)+IF(CP16="x",15,0)+IF(CP17="x",10,0)+IF(CP18="x",15,0)+IF(CP19="x",10,0)+IF(CP20="x",30,0)</f>
        <v>0</v>
      </c>
      <c r="CR14" s="356">
        <f>IF(CQ14&lt;=50,0,IF(CQ14&lt;=75,1,IF(CQ14&lt;=100,2,"Error")))</f>
        <v>0</v>
      </c>
      <c r="CS14" s="54" t="s">
        <v>228</v>
      </c>
      <c r="CT14" s="45"/>
      <c r="CU14" s="45">
        <f>IF(CT14="x",15,0)+IF(CT15="x",5,0)+IF(CT16="x",15,0)+IF(CT17="x",10,0)+IF(CT18="x",15,0)+IF(CT19="x",10,0)+IF(CT20="x",30,0)</f>
        <v>0</v>
      </c>
      <c r="CV14" s="356">
        <f>IF(CU14&lt;=50,0,IF(CU14&lt;=75,1,IF(CU14&lt;=100,2,"Error")))</f>
        <v>0</v>
      </c>
      <c r="CW14" s="54" t="s">
        <v>228</v>
      </c>
      <c r="CX14" s="45"/>
      <c r="CY14" s="45">
        <f>IF(CX14="x",15,0)+IF(CX15="x",5,0)+IF(CX16="x",15,0)+IF(CX17="x",10,0)+IF(CX18="x",15,0)+IF(CX19="x",10,0)+IF(CX20="x",30,0)</f>
        <v>0</v>
      </c>
      <c r="CZ14" s="356">
        <f>IF(CY14&lt;=50,0,IF(CY14&lt;=75,1,IF(CY14&lt;=100,2,"Error")))</f>
        <v>0</v>
      </c>
      <c r="DA14" s="54" t="s">
        <v>228</v>
      </c>
      <c r="DB14" s="45"/>
      <c r="DC14" s="45">
        <f>IF(DB14="x",15,0)+IF(DB15="x",5,0)+IF(DB16="x",15,0)+IF(DB17="x",10,0)+IF(DB18="x",15,0)+IF(DB19="x",10,0)+IF(DB20="x",30,0)</f>
        <v>0</v>
      </c>
      <c r="DD14" s="356">
        <f>IF(DC14&lt;=50,0,IF(DC14&lt;=75,1,IF(DC14&lt;=100,2,"Error")))</f>
        <v>0</v>
      </c>
      <c r="DE14" s="54" t="s">
        <v>228</v>
      </c>
      <c r="DF14" s="45"/>
      <c r="DG14" s="45">
        <f>IF(DF14="x",15,0)+IF(DF15="x",5,0)+IF(DF16="x",15,0)+IF(DF17="x",10,0)+IF(DF18="x",15,0)+IF(DF19="x",10,0)+IF(DF20="x",30,0)</f>
        <v>0</v>
      </c>
      <c r="DH14" s="356">
        <f>IF(DG14&lt;=50,0,IF(DG14&lt;=75,1,IF(DG14&lt;=100,2,"Error")))</f>
        <v>0</v>
      </c>
      <c r="DI14" s="54" t="s">
        <v>228</v>
      </c>
      <c r="DJ14" s="45"/>
      <c r="DK14" s="45">
        <f>IF(DJ14="x",15,0)+IF(DJ15="x",5,0)+IF(DJ16="x",15,0)+IF(DJ17="x",10,0)+IF(DJ18="x",15,0)+IF(DJ19="x",10,0)+IF(DJ20="x",30,0)</f>
        <v>0</v>
      </c>
      <c r="DL14" s="356">
        <f>IF(DK14&lt;=50,0,IF(DK14&lt;=75,1,IF(DK14&lt;=100,2,"Error")))</f>
        <v>0</v>
      </c>
      <c r="DM14" s="54" t="s">
        <v>228</v>
      </c>
      <c r="DN14" s="45" t="s">
        <v>395</v>
      </c>
      <c r="DO14" s="45">
        <f>IF(DN14="x",15,0)+IF(DN15="x",5,0)+IF(DN16="x",15,0)+IF(DN17="x",10,0)+IF(DN18="x",15,0)+IF(DN19="x",10,0)+IF(DN20="x",30,0)</f>
        <v>85</v>
      </c>
      <c r="DP14" s="356">
        <f>IF(DO14&lt;=50,0,IF(DO14&lt;=75,1,IF(DO14&lt;=100,2,"Error")))</f>
        <v>2</v>
      </c>
      <c r="DQ14" s="54" t="s">
        <v>228</v>
      </c>
      <c r="DR14" s="45" t="s">
        <v>395</v>
      </c>
      <c r="DS14" s="45">
        <f>IF(DR14="x",15,0)+IF(DR15="x",5,0)+IF(DR16="x",15,0)+IF(DR17="x",10,0)+IF(DR18="x",15,0)+IF(DR19="x",10,0)+IF(DR20="x",30,0)</f>
        <v>85</v>
      </c>
      <c r="DT14" s="356">
        <f>IF(DS14&lt;=50,0,IF(DS14&lt;=75,1,IF(DS14&lt;=100,2,"Error")))</f>
        <v>2</v>
      </c>
      <c r="DU14" s="54" t="s">
        <v>228</v>
      </c>
      <c r="DV14" s="45" t="s">
        <v>395</v>
      </c>
      <c r="DW14" s="45">
        <f>IF(DV14="x",15,0)+IF(DV15="x",5,0)+IF(DV16="x",15,0)+IF(DV17="x",10,0)+IF(DV18="x",15,0)+IF(DV19="x",10,0)+IF(DV20="x",30,0)</f>
        <v>85</v>
      </c>
      <c r="DX14" s="356">
        <f>IF(DW14&lt;=50,0,IF(DW14&lt;=75,1,IF(DW14&lt;=100,2,"Error")))</f>
        <v>2</v>
      </c>
      <c r="DY14" s="54" t="s">
        <v>228</v>
      </c>
      <c r="DZ14" s="45"/>
      <c r="EA14" s="45">
        <f>IF(DZ14="x",15,0)+IF(DZ15="x",5,0)+IF(DZ16="x",15,0)+IF(DZ17="x",10,0)+IF(DZ18="x",15,0)+IF(DZ19="x",10,0)+IF(DZ20="x",30,0)</f>
        <v>0</v>
      </c>
      <c r="EB14" s="356">
        <f>IF(EA14&lt;=50,0,IF(EA14&lt;=75,1,IF(EA14&lt;=100,2,"Error")))</f>
        <v>0</v>
      </c>
      <c r="EC14" s="54" t="s">
        <v>228</v>
      </c>
      <c r="ED14" s="45"/>
      <c r="EE14" s="45">
        <f>IF(ED14="x",15,0)+IF(ED15="x",5,0)+IF(ED16="x",15,0)+IF(ED17="x",10,0)+IF(ED18="x",15,0)+IF(ED19="x",10,0)+IF(ED20="x",30,0)</f>
        <v>55</v>
      </c>
      <c r="EF14" s="356">
        <f>IF(EE14&lt;=50,0,IF(EE14&lt;=75,1,IF(EE14&lt;=100,2,"Error")))</f>
        <v>1</v>
      </c>
      <c r="EG14" s="54" t="s">
        <v>228</v>
      </c>
      <c r="EH14" s="112"/>
      <c r="EI14" s="45">
        <f>IF(EH14="x",15,0)+IF(EH15="x",5,0)+IF(EH16="x",15,0)+IF(EH17="x",10,0)+IF(EH18="x",15,0)+IF(EH19="x",10,0)+IF(EH20="x",30,0)</f>
        <v>0</v>
      </c>
      <c r="EJ14" s="356">
        <f>IF(EI14&lt;=50,0,IF(EI14&lt;=75,1,IF(EI14&lt;=100,2,"Error")))</f>
        <v>0</v>
      </c>
      <c r="EK14" s="54" t="s">
        <v>228</v>
      </c>
      <c r="EL14" s="45" t="s">
        <v>395</v>
      </c>
      <c r="EM14" s="45">
        <f>IF(EL14="x",15,0)+IF(EL15="x",5,0)+IF(EL16="x",15,0)+IF(EL17="x",10,0)+IF(EL18="x",15,0)+IF(EL19="x",10,0)+IF(EL20="x",30,0)</f>
        <v>85</v>
      </c>
      <c r="EN14" s="356">
        <f>IF(EM14&lt;=50,0,IF(EM14&lt;=75,1,IF(EM14&lt;=100,2,"Error")))</f>
        <v>2</v>
      </c>
      <c r="EO14" s="54" t="s">
        <v>228</v>
      </c>
      <c r="EP14" s="45"/>
      <c r="EQ14" s="45">
        <f>IF(EP14="x",15,0)+IF(EP15="x",5,0)+IF(EP16="x",15,0)+IF(EP17="x",10,0)+IF(EP18="x",15,0)+IF(EP19="x",10,0)+IF(EP20="x",30,0)</f>
        <v>60</v>
      </c>
      <c r="ER14" s="356">
        <f>IF(EQ14&lt;=50,0,IF(EQ14&lt;=75,1,IF(EQ14&lt;=100,2,"Error")))</f>
        <v>1</v>
      </c>
      <c r="ES14" s="54" t="s">
        <v>228</v>
      </c>
      <c r="ET14" s="45" t="s">
        <v>395</v>
      </c>
      <c r="EU14" s="45">
        <f>IF(ET14="x",15,0)+IF(ET15="x",5,0)+IF(ET16="x",15,0)+IF(ET17="x",10,0)+IF(ET18="x",15,0)+IF(ET19="x",10,0)+IF(ET20="x",30,0)</f>
        <v>85</v>
      </c>
      <c r="EV14" s="356">
        <f>IF(EU14&lt;=50,0,IF(EU14&lt;=75,1,IF(EU14&lt;=100,2,"Error")))</f>
        <v>2</v>
      </c>
      <c r="EW14" s="54" t="s">
        <v>228</v>
      </c>
      <c r="EX14" s="45"/>
      <c r="EY14" s="45">
        <f>IF(EX14="x",15,0)+IF(EX15="x",5,0)+IF(EX16="x",15,0)+IF(EX17="x",10,0)+IF(EX18="x",15,0)+IF(EX19="x",10,0)+IF(EX20="x",30,0)</f>
        <v>0</v>
      </c>
      <c r="EZ14" s="356">
        <f>IF(EY14&lt;=50,0,IF(EY14&lt;=75,1,IF(EY14&lt;=100,2,"Error")))</f>
        <v>0</v>
      </c>
      <c r="FA14" s="54" t="s">
        <v>228</v>
      </c>
      <c r="FB14" s="45"/>
      <c r="FC14" s="45">
        <f>IF(FB14="x",15,0)+IF(FB15="x",5,0)+IF(FB16="x",15,0)+IF(FB17="x",10,0)+IF(FB18="x",15,0)+IF(FB19="x",10,0)+IF(FB20="x",30,0)</f>
        <v>0</v>
      </c>
      <c r="FD14" s="356">
        <f>IF(FC14&lt;=50,0,IF(FC14&lt;=75,1,IF(FC14&lt;=100,2,"Error")))</f>
        <v>0</v>
      </c>
      <c r="FE14" s="54" t="s">
        <v>228</v>
      </c>
      <c r="FF14" s="45" t="s">
        <v>395</v>
      </c>
      <c r="FG14" s="45">
        <f>IF(FF14="x",15,0)+IF(FF15="x",5,0)+IF(FF16="x",15,0)+IF(FF17="x",10,0)+IF(FF18="x",15,0)+IF(FF19="x",10,0)+IF(FF20="x",30,0)</f>
        <v>85</v>
      </c>
      <c r="FH14" s="356">
        <f>IF(FG14&lt;=50,0,IF(FG14&lt;=75,1,IF(FG14&lt;=100,2,"Error")))</f>
        <v>2</v>
      </c>
      <c r="FI14" s="54" t="s">
        <v>228</v>
      </c>
      <c r="FJ14" s="45"/>
      <c r="FK14" s="45">
        <f>IF(FJ14="x",15,0)+IF(FJ15="x",5,0)+IF(FJ16="x",15,0)+IF(FJ17="x",10,0)+IF(FJ18="x",15,0)+IF(FJ19="x",10,0)+IF(FJ20="x",30,0)</f>
        <v>0</v>
      </c>
      <c r="FL14" s="356">
        <f>IF(FK14&lt;=50,0,IF(FK14&lt;=75,1,IF(FK14&lt;=100,2,"Error")))</f>
        <v>0</v>
      </c>
      <c r="FM14" s="54" t="s">
        <v>228</v>
      </c>
      <c r="FN14" s="45" t="s">
        <v>395</v>
      </c>
      <c r="FO14" s="45">
        <f>IF(FN14="x",15,0)+IF(FN15="x",5,0)+IF(FN16="x",15,0)+IF(FN17="x",10,0)+IF(FN18="x",15,0)+IF(FN19="x",10,0)+IF(FN20="x",30,0)</f>
        <v>85</v>
      </c>
      <c r="FP14" s="356">
        <f>IF(FO14&lt;=50,0,IF(FO14&lt;=75,1,IF(FO14&lt;=100,2,"Error")))</f>
        <v>2</v>
      </c>
      <c r="FQ14" s="54" t="s">
        <v>228</v>
      </c>
      <c r="FR14" s="45" t="s">
        <v>395</v>
      </c>
      <c r="FS14" s="45">
        <f>IF(FR14="x",15,0)+IF(FR15="x",5,0)+IF(FR16="x",15,0)+IF(FR17="x",10,0)+IF(FR18="x",15,0)+IF(FR19="x",10,0)+IF(FR20="x",30,0)</f>
        <v>85</v>
      </c>
      <c r="FT14" s="356">
        <f>IF(FS14&lt;=50,0,IF(FS14&lt;=75,1,IF(FS14&lt;=100,2,"Error")))</f>
        <v>2</v>
      </c>
      <c r="FU14" s="54" t="s">
        <v>228</v>
      </c>
      <c r="FV14" s="45" t="s">
        <v>395</v>
      </c>
      <c r="FW14" s="45">
        <f>IF(FV14="x",15,0)+IF(FV15="x",5,0)+IF(FV16="x",15,0)+IF(FV17="x",10,0)+IF(FV18="x",15,0)+IF(FV19="x",10,0)+IF(FV20="x",30,0)</f>
        <v>85</v>
      </c>
      <c r="FX14" s="356">
        <f>IF(FW14&lt;=50,0,IF(FW14&lt;=75,1,IF(FW14&lt;=100,2,"Error")))</f>
        <v>2</v>
      </c>
      <c r="FY14" s="54" t="s">
        <v>228</v>
      </c>
      <c r="FZ14" s="128" t="s">
        <v>395</v>
      </c>
      <c r="GA14" s="45">
        <f>IF(FZ14="x",15,0)+IF(FZ15="x",5,0)+IF(FZ16="x",15,0)+IF(FZ17="x",10,0)+IF(FZ18="x",15,0)+IF(FZ19="x",10,0)+IF(FZ20="x",30,0)</f>
        <v>85</v>
      </c>
      <c r="GB14" s="356">
        <f>IF(GA14&lt;=50,0,IF(GA14&lt;=75,1,IF(GA14&lt;=100,2,"Error")))</f>
        <v>2</v>
      </c>
      <c r="GC14" s="54" t="s">
        <v>228</v>
      </c>
      <c r="GD14" s="45"/>
      <c r="GE14" s="45">
        <f>IF(GD14="x",15,0)+IF(GD15="x",5,0)+IF(GD16="x",15,0)+IF(GD17="x",10,0)+IF(GD18="x",15,0)+IF(GD19="x",10,0)+IF(GD20="x",30,0)</f>
        <v>0</v>
      </c>
      <c r="GF14" s="356">
        <f>IF(GE14&lt;=50,0,IF(GE14&lt;=75,1,IF(GE14&lt;=100,2,"Error")))</f>
        <v>0</v>
      </c>
      <c r="GG14" s="54" t="s">
        <v>228</v>
      </c>
      <c r="GH14" s="45"/>
      <c r="GI14" s="45">
        <f>IF(GH14="x",15,0)+IF(GH15="x",5,0)+IF(GH16="x",15,0)+IF(GH17="x",10,0)+IF(GH18="x",15,0)+IF(GH19="x",10,0)+IF(GH20="x",30,0)</f>
        <v>0</v>
      </c>
      <c r="GJ14" s="356">
        <f>IF(GI14&lt;=50,0,IF(GI14&lt;=75,1,IF(GI14&lt;=100,2,"Error")))</f>
        <v>0</v>
      </c>
      <c r="GK14" s="54" t="s">
        <v>228</v>
      </c>
      <c r="GL14" s="128"/>
      <c r="GM14" s="45">
        <f>IF(GL14="x",15,0)+IF(GL15="x",5,0)+IF(GL16="x",15,0)+IF(GL17="x",10,0)+IF(GL18="x",15,0)+IF(GL19="x",10,0)+IF(GL20="x",30,0)</f>
        <v>70</v>
      </c>
      <c r="GN14" s="356">
        <f>IF(GM14&lt;=50,0,IF(GM14&lt;=75,1,IF(GM14&lt;=100,2,"Error")))</f>
        <v>1</v>
      </c>
      <c r="GO14" s="54" t="s">
        <v>228</v>
      </c>
      <c r="GP14" s="136"/>
      <c r="GQ14" s="45">
        <f>IF(GP14="x",15,0)+IF(GP15="x",5,0)+IF(GP16="x",15,0)+IF(GP17="x",10,0)+IF(GP18="x",15,0)+IF(GP19="x",10,0)+IF(GP20="x",30,0)</f>
        <v>30</v>
      </c>
      <c r="GR14" s="356">
        <f>IF(GQ14&lt;=50,0,IF(GQ14&lt;=75,1,IF(GQ14&lt;=100,2,"Error")))</f>
        <v>0</v>
      </c>
      <c r="GS14" s="54" t="s">
        <v>228</v>
      </c>
      <c r="GT14" s="136"/>
      <c r="GU14" s="45">
        <f>IF(GT14="x",15,0)+IF(GT15="x",5,0)+IF(GT16="x",15,0)+IF(GT17="x",10,0)+IF(GT18="x",15,0)+IF(GT19="x",10,0)+IF(GT20="x",30,0)</f>
        <v>0</v>
      </c>
      <c r="GV14" s="356">
        <f>IF(GU14&lt;=50,0,IF(GU14&lt;=75,1,IF(GU14&lt;=100,2,"Error")))</f>
        <v>0</v>
      </c>
    </row>
    <row r="15" spans="1:204" ht="38.25" customHeight="1" x14ac:dyDescent="0.25">
      <c r="A15" s="54" t="s">
        <v>229</v>
      </c>
      <c r="B15" s="45" t="s">
        <v>395</v>
      </c>
      <c r="C15" s="54"/>
      <c r="D15" s="356"/>
      <c r="E15" s="54" t="s">
        <v>229</v>
      </c>
      <c r="F15" s="112"/>
      <c r="G15" s="54"/>
      <c r="H15" s="356"/>
      <c r="I15" s="54" t="s">
        <v>229</v>
      </c>
      <c r="J15" s="112"/>
      <c r="K15" s="54"/>
      <c r="L15" s="356"/>
      <c r="M15" s="54" t="s">
        <v>229</v>
      </c>
      <c r="N15" s="45" t="s">
        <v>395</v>
      </c>
      <c r="O15" s="54"/>
      <c r="P15" s="356"/>
      <c r="Q15" s="54" t="s">
        <v>229</v>
      </c>
      <c r="R15" s="136" t="s">
        <v>395</v>
      </c>
      <c r="S15" s="54"/>
      <c r="T15" s="356"/>
      <c r="U15" s="54" t="s">
        <v>229</v>
      </c>
      <c r="V15" s="45" t="s">
        <v>395</v>
      </c>
      <c r="W15" s="54"/>
      <c r="X15" s="356"/>
      <c r="Y15" s="54" t="s">
        <v>229</v>
      </c>
      <c r="Z15" s="45" t="s">
        <v>395</v>
      </c>
      <c r="AA15" s="54"/>
      <c r="AB15" s="356"/>
      <c r="AC15" s="54" t="s">
        <v>229</v>
      </c>
      <c r="AD15" s="45" t="s">
        <v>568</v>
      </c>
      <c r="AE15" s="54"/>
      <c r="AF15" s="356"/>
      <c r="AG15" s="54" t="s">
        <v>229</v>
      </c>
      <c r="AH15" s="112"/>
      <c r="AI15" s="54"/>
      <c r="AJ15" s="356"/>
      <c r="AK15" s="54" t="s">
        <v>229</v>
      </c>
      <c r="AL15" s="45"/>
      <c r="AM15" s="54"/>
      <c r="AN15" s="356"/>
      <c r="AO15" s="54" t="s">
        <v>229</v>
      </c>
      <c r="AP15" s="45"/>
      <c r="AQ15" s="54"/>
      <c r="AR15" s="356"/>
      <c r="AS15" s="54" t="s">
        <v>229</v>
      </c>
      <c r="AT15" s="45"/>
      <c r="AU15" s="54"/>
      <c r="AV15" s="356"/>
      <c r="AW15" s="54" t="s">
        <v>229</v>
      </c>
      <c r="AX15" s="45"/>
      <c r="AY15" s="54"/>
      <c r="AZ15" s="356"/>
      <c r="BA15" s="54" t="s">
        <v>229</v>
      </c>
      <c r="BB15" s="45" t="s">
        <v>395</v>
      </c>
      <c r="BC15" s="54"/>
      <c r="BD15" s="356"/>
      <c r="BE15" s="54" t="s">
        <v>229</v>
      </c>
      <c r="BF15" s="45"/>
      <c r="BG15" s="54"/>
      <c r="BH15" s="356"/>
      <c r="BI15" s="54" t="s">
        <v>229</v>
      </c>
      <c r="BJ15" s="112"/>
      <c r="BK15" s="54"/>
      <c r="BL15" s="356"/>
      <c r="BM15" s="54" t="s">
        <v>229</v>
      </c>
      <c r="BN15" s="45"/>
      <c r="BO15" s="54"/>
      <c r="BP15" s="356"/>
      <c r="BQ15" s="54" t="s">
        <v>229</v>
      </c>
      <c r="BR15" s="45"/>
      <c r="BS15" s="54"/>
      <c r="BT15" s="356"/>
      <c r="BU15" s="54" t="s">
        <v>229</v>
      </c>
      <c r="BV15" s="45"/>
      <c r="BW15" s="54"/>
      <c r="BX15" s="356"/>
      <c r="BY15" s="54" t="s">
        <v>229</v>
      </c>
      <c r="BZ15" s="45"/>
      <c r="CA15" s="54"/>
      <c r="CB15" s="356"/>
      <c r="CC15" s="54" t="s">
        <v>229</v>
      </c>
      <c r="CD15" s="45"/>
      <c r="CE15" s="54"/>
      <c r="CF15" s="356"/>
      <c r="CG15" s="54" t="s">
        <v>229</v>
      </c>
      <c r="CH15" s="45" t="s">
        <v>395</v>
      </c>
      <c r="CI15" s="54"/>
      <c r="CJ15" s="356"/>
      <c r="CK15" s="54" t="s">
        <v>229</v>
      </c>
      <c r="CL15" s="45" t="s">
        <v>395</v>
      </c>
      <c r="CM15" s="54"/>
      <c r="CN15" s="356"/>
      <c r="CO15" s="54" t="s">
        <v>229</v>
      </c>
      <c r="CP15" s="115"/>
      <c r="CQ15" s="54"/>
      <c r="CR15" s="356"/>
      <c r="CS15" s="54" t="s">
        <v>229</v>
      </c>
      <c r="CT15" s="45"/>
      <c r="CU15" s="54"/>
      <c r="CV15" s="356"/>
      <c r="CW15" s="54" t="s">
        <v>229</v>
      </c>
      <c r="CX15" s="45"/>
      <c r="CY15" s="54"/>
      <c r="CZ15" s="356"/>
      <c r="DA15" s="54" t="s">
        <v>229</v>
      </c>
      <c r="DB15" s="45"/>
      <c r="DC15" s="54"/>
      <c r="DD15" s="356"/>
      <c r="DE15" s="54" t="s">
        <v>229</v>
      </c>
      <c r="DF15" s="45"/>
      <c r="DG15" s="54"/>
      <c r="DH15" s="356"/>
      <c r="DI15" s="54" t="s">
        <v>229</v>
      </c>
      <c r="DJ15" s="45"/>
      <c r="DK15" s="54"/>
      <c r="DL15" s="356"/>
      <c r="DM15" s="54" t="s">
        <v>229</v>
      </c>
      <c r="DN15" s="45" t="s">
        <v>395</v>
      </c>
      <c r="DO15" s="54"/>
      <c r="DP15" s="356"/>
      <c r="DQ15" s="54" t="s">
        <v>229</v>
      </c>
      <c r="DR15" s="45" t="s">
        <v>395</v>
      </c>
      <c r="DS15" s="54"/>
      <c r="DT15" s="356"/>
      <c r="DU15" s="54" t="s">
        <v>229</v>
      </c>
      <c r="DV15" s="45" t="s">
        <v>395</v>
      </c>
      <c r="DW15" s="54"/>
      <c r="DX15" s="356"/>
      <c r="DY15" s="54" t="s">
        <v>229</v>
      </c>
      <c r="DZ15" s="45"/>
      <c r="EA15" s="54"/>
      <c r="EB15" s="356"/>
      <c r="EC15" s="54" t="s">
        <v>229</v>
      </c>
      <c r="ED15" s="45" t="s">
        <v>395</v>
      </c>
      <c r="EE15" s="54"/>
      <c r="EF15" s="356"/>
      <c r="EG15" s="54" t="s">
        <v>229</v>
      </c>
      <c r="EH15" s="112"/>
      <c r="EI15" s="54"/>
      <c r="EJ15" s="356"/>
      <c r="EK15" s="54" t="s">
        <v>229</v>
      </c>
      <c r="EL15" s="45" t="s">
        <v>395</v>
      </c>
      <c r="EM15" s="54"/>
      <c r="EN15" s="356"/>
      <c r="EO15" s="54" t="s">
        <v>229</v>
      </c>
      <c r="EP15" s="45" t="s">
        <v>395</v>
      </c>
      <c r="EQ15" s="54"/>
      <c r="ER15" s="356"/>
      <c r="ES15" s="54" t="s">
        <v>229</v>
      </c>
      <c r="ET15" s="45" t="s">
        <v>395</v>
      </c>
      <c r="EU15" s="54"/>
      <c r="EV15" s="356"/>
      <c r="EW15" s="54" t="s">
        <v>229</v>
      </c>
      <c r="EX15" s="45"/>
      <c r="EY15" s="54"/>
      <c r="EZ15" s="356"/>
      <c r="FA15" s="54" t="s">
        <v>229</v>
      </c>
      <c r="FB15" s="45"/>
      <c r="FC15" s="54"/>
      <c r="FD15" s="356"/>
      <c r="FE15" s="54" t="s">
        <v>229</v>
      </c>
      <c r="FF15" s="45" t="s">
        <v>395</v>
      </c>
      <c r="FG15" s="54"/>
      <c r="FH15" s="356"/>
      <c r="FI15" s="54" t="s">
        <v>229</v>
      </c>
      <c r="FJ15" s="45"/>
      <c r="FK15" s="54"/>
      <c r="FL15" s="356"/>
      <c r="FM15" s="54" t="s">
        <v>229</v>
      </c>
      <c r="FN15" s="45" t="s">
        <v>395</v>
      </c>
      <c r="FO15" s="54"/>
      <c r="FP15" s="356"/>
      <c r="FQ15" s="54" t="s">
        <v>229</v>
      </c>
      <c r="FR15" s="45" t="s">
        <v>395</v>
      </c>
      <c r="FS15" s="54"/>
      <c r="FT15" s="356"/>
      <c r="FU15" s="54" t="s">
        <v>229</v>
      </c>
      <c r="FV15" s="45" t="s">
        <v>395</v>
      </c>
      <c r="FW15" s="54"/>
      <c r="FX15" s="356"/>
      <c r="FY15" s="54" t="s">
        <v>229</v>
      </c>
      <c r="FZ15" s="128" t="s">
        <v>395</v>
      </c>
      <c r="GA15" s="54"/>
      <c r="GB15" s="356"/>
      <c r="GC15" s="54" t="s">
        <v>229</v>
      </c>
      <c r="GD15" s="45"/>
      <c r="GE15" s="54"/>
      <c r="GF15" s="356"/>
      <c r="GG15" s="54" t="s">
        <v>229</v>
      </c>
      <c r="GH15" s="45"/>
      <c r="GI15" s="54"/>
      <c r="GJ15" s="356"/>
      <c r="GK15" s="54" t="s">
        <v>229</v>
      </c>
      <c r="GL15" s="128" t="s">
        <v>395</v>
      </c>
      <c r="GM15" s="54"/>
      <c r="GN15" s="356"/>
      <c r="GO15" s="54" t="s">
        <v>229</v>
      </c>
      <c r="GP15" s="136" t="s">
        <v>395</v>
      </c>
      <c r="GQ15" s="54"/>
      <c r="GR15" s="356"/>
      <c r="GS15" s="54" t="s">
        <v>229</v>
      </c>
      <c r="GT15" s="136"/>
      <c r="GU15" s="54"/>
      <c r="GV15" s="356"/>
    </row>
    <row r="16" spans="1:204" x14ac:dyDescent="0.25">
      <c r="A16" s="54" t="s">
        <v>230</v>
      </c>
      <c r="B16" s="45"/>
      <c r="C16" s="54"/>
      <c r="D16" s="356"/>
      <c r="E16" s="54" t="s">
        <v>230</v>
      </c>
      <c r="F16" s="112"/>
      <c r="G16" s="54"/>
      <c r="H16" s="356"/>
      <c r="I16" s="54" t="s">
        <v>230</v>
      </c>
      <c r="J16" s="112"/>
      <c r="K16" s="54"/>
      <c r="L16" s="356"/>
      <c r="M16" s="54" t="s">
        <v>230</v>
      </c>
      <c r="N16" s="45"/>
      <c r="O16" s="54"/>
      <c r="P16" s="356"/>
      <c r="Q16" s="54" t="s">
        <v>230</v>
      </c>
      <c r="R16" s="136"/>
      <c r="S16" s="54"/>
      <c r="T16" s="356"/>
      <c r="U16" s="54" t="s">
        <v>230</v>
      </c>
      <c r="V16" s="45"/>
      <c r="W16" s="54"/>
      <c r="X16" s="356"/>
      <c r="Y16" s="54" t="s">
        <v>230</v>
      </c>
      <c r="Z16" s="45"/>
      <c r="AA16" s="54"/>
      <c r="AB16" s="356"/>
      <c r="AC16" s="54" t="s">
        <v>230</v>
      </c>
      <c r="AD16" s="45"/>
      <c r="AE16" s="54"/>
      <c r="AF16" s="356"/>
      <c r="AG16" s="54" t="s">
        <v>230</v>
      </c>
      <c r="AH16" s="112"/>
      <c r="AI16" s="54"/>
      <c r="AJ16" s="356"/>
      <c r="AK16" s="54" t="s">
        <v>230</v>
      </c>
      <c r="AL16" s="45"/>
      <c r="AM16" s="54"/>
      <c r="AN16" s="356"/>
      <c r="AO16" s="54" t="s">
        <v>230</v>
      </c>
      <c r="AP16" s="45"/>
      <c r="AQ16" s="54"/>
      <c r="AR16" s="356"/>
      <c r="AS16" s="54" t="s">
        <v>230</v>
      </c>
      <c r="AT16" s="45"/>
      <c r="AU16" s="54"/>
      <c r="AV16" s="356"/>
      <c r="AW16" s="54" t="s">
        <v>230</v>
      </c>
      <c r="AX16" s="45"/>
      <c r="AY16" s="54"/>
      <c r="AZ16" s="356"/>
      <c r="BA16" s="54" t="s">
        <v>230</v>
      </c>
      <c r="BB16" s="45"/>
      <c r="BC16" s="54"/>
      <c r="BD16" s="356"/>
      <c r="BE16" s="54" t="s">
        <v>230</v>
      </c>
      <c r="BF16" s="45"/>
      <c r="BG16" s="54"/>
      <c r="BH16" s="356"/>
      <c r="BI16" s="54" t="s">
        <v>230</v>
      </c>
      <c r="BJ16" s="112"/>
      <c r="BK16" s="54"/>
      <c r="BL16" s="356"/>
      <c r="BM16" s="54" t="s">
        <v>230</v>
      </c>
      <c r="BN16" s="45"/>
      <c r="BO16" s="54"/>
      <c r="BP16" s="356"/>
      <c r="BQ16" s="54" t="s">
        <v>230</v>
      </c>
      <c r="BR16" s="45"/>
      <c r="BS16" s="54"/>
      <c r="BT16" s="356"/>
      <c r="BU16" s="54" t="s">
        <v>230</v>
      </c>
      <c r="BV16" s="45"/>
      <c r="BW16" s="54"/>
      <c r="BX16" s="356"/>
      <c r="BY16" s="54" t="s">
        <v>230</v>
      </c>
      <c r="BZ16" s="45"/>
      <c r="CA16" s="54"/>
      <c r="CB16" s="356"/>
      <c r="CC16" s="54" t="s">
        <v>230</v>
      </c>
      <c r="CD16" s="45"/>
      <c r="CE16" s="54"/>
      <c r="CF16" s="356"/>
      <c r="CG16" s="54" t="s">
        <v>230</v>
      </c>
      <c r="CH16" s="45" t="s">
        <v>395</v>
      </c>
      <c r="CI16" s="54"/>
      <c r="CJ16" s="356"/>
      <c r="CK16" s="54" t="s">
        <v>230</v>
      </c>
      <c r="CL16" s="45"/>
      <c r="CM16" s="54"/>
      <c r="CN16" s="356"/>
      <c r="CO16" s="54" t="s">
        <v>230</v>
      </c>
      <c r="CP16" s="115"/>
      <c r="CQ16" s="54"/>
      <c r="CR16" s="356"/>
      <c r="CS16" s="54" t="s">
        <v>230</v>
      </c>
      <c r="CT16" s="45"/>
      <c r="CU16" s="54"/>
      <c r="CV16" s="356"/>
      <c r="CW16" s="54" t="s">
        <v>230</v>
      </c>
      <c r="CX16" s="45"/>
      <c r="CY16" s="54"/>
      <c r="CZ16" s="356"/>
      <c r="DA16" s="54" t="s">
        <v>230</v>
      </c>
      <c r="DB16" s="45"/>
      <c r="DC16" s="54"/>
      <c r="DD16" s="356"/>
      <c r="DE16" s="54" t="s">
        <v>230</v>
      </c>
      <c r="DF16" s="45"/>
      <c r="DG16" s="54"/>
      <c r="DH16" s="356"/>
      <c r="DI16" s="54" t="s">
        <v>230</v>
      </c>
      <c r="DJ16" s="45"/>
      <c r="DK16" s="54"/>
      <c r="DL16" s="356"/>
      <c r="DM16" s="54" t="s">
        <v>230</v>
      </c>
      <c r="DN16" s="45"/>
      <c r="DO16" s="54"/>
      <c r="DP16" s="356"/>
      <c r="DQ16" s="54" t="s">
        <v>230</v>
      </c>
      <c r="DR16" s="45"/>
      <c r="DS16" s="54"/>
      <c r="DT16" s="356"/>
      <c r="DU16" s="54" t="s">
        <v>230</v>
      </c>
      <c r="DV16" s="45"/>
      <c r="DW16" s="54"/>
      <c r="DX16" s="356"/>
      <c r="DY16" s="54" t="s">
        <v>230</v>
      </c>
      <c r="DZ16" s="45"/>
      <c r="EA16" s="54"/>
      <c r="EB16" s="356"/>
      <c r="EC16" s="54" t="s">
        <v>230</v>
      </c>
      <c r="ED16" s="45" t="s">
        <v>395</v>
      </c>
      <c r="EE16" s="54"/>
      <c r="EF16" s="356"/>
      <c r="EG16" s="54" t="s">
        <v>230</v>
      </c>
      <c r="EH16" s="112"/>
      <c r="EI16" s="54"/>
      <c r="EJ16" s="356"/>
      <c r="EK16" s="54" t="s">
        <v>230</v>
      </c>
      <c r="EL16" s="45"/>
      <c r="EM16" s="54"/>
      <c r="EN16" s="356"/>
      <c r="EO16" s="54" t="s">
        <v>230</v>
      </c>
      <c r="EP16" s="45"/>
      <c r="EQ16" s="54"/>
      <c r="ER16" s="356"/>
      <c r="ES16" s="54" t="s">
        <v>230</v>
      </c>
      <c r="ET16" s="45"/>
      <c r="EU16" s="54"/>
      <c r="EV16" s="356"/>
      <c r="EW16" s="54" t="s">
        <v>230</v>
      </c>
      <c r="EX16" s="45"/>
      <c r="EY16" s="54"/>
      <c r="EZ16" s="356"/>
      <c r="FA16" s="54" t="s">
        <v>230</v>
      </c>
      <c r="FB16" s="45"/>
      <c r="FC16" s="54"/>
      <c r="FD16" s="356"/>
      <c r="FE16" s="54" t="s">
        <v>230</v>
      </c>
      <c r="FF16" s="45"/>
      <c r="FG16" s="54"/>
      <c r="FH16" s="356"/>
      <c r="FI16" s="54" t="s">
        <v>230</v>
      </c>
      <c r="FJ16" s="45"/>
      <c r="FK16" s="54"/>
      <c r="FL16" s="356"/>
      <c r="FM16" s="54" t="s">
        <v>230</v>
      </c>
      <c r="FN16" s="45"/>
      <c r="FO16" s="54"/>
      <c r="FP16" s="356"/>
      <c r="FQ16" s="54" t="s">
        <v>230</v>
      </c>
      <c r="FR16" s="45"/>
      <c r="FS16" s="54"/>
      <c r="FT16" s="356"/>
      <c r="FU16" s="54" t="s">
        <v>230</v>
      </c>
      <c r="FV16" s="45"/>
      <c r="FW16" s="54"/>
      <c r="FX16" s="356"/>
      <c r="FY16" s="54" t="s">
        <v>230</v>
      </c>
      <c r="FZ16" s="128"/>
      <c r="GA16" s="54"/>
      <c r="GB16" s="356"/>
      <c r="GC16" s="54" t="s">
        <v>230</v>
      </c>
      <c r="GD16" s="45"/>
      <c r="GE16" s="54"/>
      <c r="GF16" s="356"/>
      <c r="GG16" s="54" t="s">
        <v>230</v>
      </c>
      <c r="GH16" s="45"/>
      <c r="GI16" s="54"/>
      <c r="GJ16" s="356"/>
      <c r="GK16" s="54" t="s">
        <v>230</v>
      </c>
      <c r="GL16" s="128"/>
      <c r="GM16" s="54"/>
      <c r="GN16" s="356"/>
      <c r="GO16" s="54" t="s">
        <v>230</v>
      </c>
      <c r="GP16" s="136"/>
      <c r="GQ16" s="54"/>
      <c r="GR16" s="356"/>
      <c r="GS16" s="54" t="s">
        <v>230</v>
      </c>
      <c r="GT16" s="136"/>
      <c r="GU16" s="54"/>
      <c r="GV16" s="356"/>
    </row>
    <row r="17" spans="1:204" x14ac:dyDescent="0.25">
      <c r="A17" s="54" t="s">
        <v>231</v>
      </c>
      <c r="B17" s="45" t="s">
        <v>395</v>
      </c>
      <c r="C17" s="54"/>
      <c r="D17" s="356"/>
      <c r="E17" s="54" t="s">
        <v>231</v>
      </c>
      <c r="F17" s="112"/>
      <c r="G17" s="54"/>
      <c r="H17" s="356"/>
      <c r="I17" s="54" t="s">
        <v>231</v>
      </c>
      <c r="J17" s="112"/>
      <c r="K17" s="54"/>
      <c r="L17" s="356"/>
      <c r="M17" s="54" t="s">
        <v>231</v>
      </c>
      <c r="N17" s="45" t="s">
        <v>395</v>
      </c>
      <c r="O17" s="54"/>
      <c r="P17" s="356"/>
      <c r="Q17" s="54" t="s">
        <v>231</v>
      </c>
      <c r="R17" s="136" t="s">
        <v>395</v>
      </c>
      <c r="S17" s="54"/>
      <c r="T17" s="356"/>
      <c r="U17" s="54" t="s">
        <v>231</v>
      </c>
      <c r="V17" s="45" t="s">
        <v>395</v>
      </c>
      <c r="W17" s="54"/>
      <c r="X17" s="356"/>
      <c r="Y17" s="54" t="s">
        <v>231</v>
      </c>
      <c r="Z17" s="45" t="s">
        <v>395</v>
      </c>
      <c r="AA17" s="54"/>
      <c r="AB17" s="356"/>
      <c r="AC17" s="54" t="s">
        <v>231</v>
      </c>
      <c r="AD17" s="45" t="s">
        <v>568</v>
      </c>
      <c r="AE17" s="54"/>
      <c r="AF17" s="356"/>
      <c r="AG17" s="54" t="s">
        <v>231</v>
      </c>
      <c r="AH17" s="112"/>
      <c r="AI17" s="54"/>
      <c r="AJ17" s="356"/>
      <c r="AK17" s="54" t="s">
        <v>231</v>
      </c>
      <c r="AL17" s="45"/>
      <c r="AM17" s="54"/>
      <c r="AN17" s="356"/>
      <c r="AO17" s="54" t="s">
        <v>231</v>
      </c>
      <c r="AP17" s="45"/>
      <c r="AQ17" s="54"/>
      <c r="AR17" s="356"/>
      <c r="AS17" s="54" t="s">
        <v>231</v>
      </c>
      <c r="AT17" s="45"/>
      <c r="AU17" s="54"/>
      <c r="AV17" s="356"/>
      <c r="AW17" s="54" t="s">
        <v>231</v>
      </c>
      <c r="AX17" s="45"/>
      <c r="AY17" s="54"/>
      <c r="AZ17" s="356"/>
      <c r="BA17" s="54" t="s">
        <v>231</v>
      </c>
      <c r="BB17" s="45" t="s">
        <v>395</v>
      </c>
      <c r="BC17" s="54"/>
      <c r="BD17" s="356"/>
      <c r="BE17" s="54" t="s">
        <v>231</v>
      </c>
      <c r="BF17" s="45"/>
      <c r="BG17" s="54"/>
      <c r="BH17" s="356"/>
      <c r="BI17" s="54" t="s">
        <v>231</v>
      </c>
      <c r="BJ17" s="112"/>
      <c r="BK17" s="54"/>
      <c r="BL17" s="356"/>
      <c r="BM17" s="54" t="s">
        <v>231</v>
      </c>
      <c r="BN17" s="45"/>
      <c r="BO17" s="54"/>
      <c r="BP17" s="356"/>
      <c r="BQ17" s="54" t="s">
        <v>231</v>
      </c>
      <c r="BR17" s="45"/>
      <c r="BS17" s="54"/>
      <c r="BT17" s="356"/>
      <c r="BU17" s="54" t="s">
        <v>231</v>
      </c>
      <c r="BV17" s="45"/>
      <c r="BW17" s="54"/>
      <c r="BX17" s="356"/>
      <c r="BY17" s="54" t="s">
        <v>231</v>
      </c>
      <c r="BZ17" s="45"/>
      <c r="CA17" s="54"/>
      <c r="CB17" s="356"/>
      <c r="CC17" s="54" t="s">
        <v>231</v>
      </c>
      <c r="CD17" s="45"/>
      <c r="CE17" s="54"/>
      <c r="CF17" s="356"/>
      <c r="CG17" s="54" t="s">
        <v>231</v>
      </c>
      <c r="CH17" s="45"/>
      <c r="CI17" s="54"/>
      <c r="CJ17" s="356"/>
      <c r="CK17" s="54" t="s">
        <v>231</v>
      </c>
      <c r="CL17" s="45" t="s">
        <v>395</v>
      </c>
      <c r="CM17" s="54"/>
      <c r="CN17" s="356"/>
      <c r="CO17" s="54" t="s">
        <v>231</v>
      </c>
      <c r="CP17" s="115"/>
      <c r="CQ17" s="54"/>
      <c r="CR17" s="356"/>
      <c r="CS17" s="54" t="s">
        <v>231</v>
      </c>
      <c r="CT17" s="45"/>
      <c r="CU17" s="54"/>
      <c r="CV17" s="356"/>
      <c r="CW17" s="54" t="s">
        <v>231</v>
      </c>
      <c r="CX17" s="45"/>
      <c r="CY17" s="54"/>
      <c r="CZ17" s="356"/>
      <c r="DA17" s="54" t="s">
        <v>231</v>
      </c>
      <c r="DB17" s="45"/>
      <c r="DC17" s="54"/>
      <c r="DD17" s="356"/>
      <c r="DE17" s="54" t="s">
        <v>231</v>
      </c>
      <c r="DF17" s="45"/>
      <c r="DG17" s="54"/>
      <c r="DH17" s="356"/>
      <c r="DI17" s="54" t="s">
        <v>231</v>
      </c>
      <c r="DJ17" s="45"/>
      <c r="DK17" s="54"/>
      <c r="DL17" s="356"/>
      <c r="DM17" s="54" t="s">
        <v>231</v>
      </c>
      <c r="DN17" s="45" t="s">
        <v>395</v>
      </c>
      <c r="DO17" s="54"/>
      <c r="DP17" s="356"/>
      <c r="DQ17" s="54" t="s">
        <v>231</v>
      </c>
      <c r="DR17" s="45" t="s">
        <v>395</v>
      </c>
      <c r="DS17" s="54"/>
      <c r="DT17" s="356"/>
      <c r="DU17" s="54" t="s">
        <v>231</v>
      </c>
      <c r="DV17" s="45" t="s">
        <v>395</v>
      </c>
      <c r="DW17" s="54"/>
      <c r="DX17" s="356"/>
      <c r="DY17" s="54" t="s">
        <v>231</v>
      </c>
      <c r="DZ17" s="45"/>
      <c r="EA17" s="54"/>
      <c r="EB17" s="356"/>
      <c r="EC17" s="54" t="s">
        <v>231</v>
      </c>
      <c r="ED17" s="45" t="s">
        <v>395</v>
      </c>
      <c r="EE17" s="54"/>
      <c r="EF17" s="356"/>
      <c r="EG17" s="54" t="s">
        <v>231</v>
      </c>
      <c r="EH17" s="112"/>
      <c r="EI17" s="54"/>
      <c r="EJ17" s="356"/>
      <c r="EK17" s="54" t="s">
        <v>231</v>
      </c>
      <c r="EL17" s="45" t="s">
        <v>395</v>
      </c>
      <c r="EM17" s="54"/>
      <c r="EN17" s="356"/>
      <c r="EO17" s="54" t="s">
        <v>231</v>
      </c>
      <c r="EP17" s="45" t="s">
        <v>395</v>
      </c>
      <c r="EQ17" s="54"/>
      <c r="ER17" s="356"/>
      <c r="ES17" s="54" t="s">
        <v>231</v>
      </c>
      <c r="ET17" s="45" t="s">
        <v>395</v>
      </c>
      <c r="EU17" s="54"/>
      <c r="EV17" s="356"/>
      <c r="EW17" s="54" t="s">
        <v>231</v>
      </c>
      <c r="EX17" s="45"/>
      <c r="EY17" s="54"/>
      <c r="EZ17" s="356"/>
      <c r="FA17" s="54" t="s">
        <v>231</v>
      </c>
      <c r="FB17" s="45"/>
      <c r="FC17" s="54"/>
      <c r="FD17" s="356"/>
      <c r="FE17" s="54" t="s">
        <v>231</v>
      </c>
      <c r="FF17" s="45" t="s">
        <v>395</v>
      </c>
      <c r="FG17" s="54"/>
      <c r="FH17" s="356"/>
      <c r="FI17" s="54" t="s">
        <v>231</v>
      </c>
      <c r="FJ17" s="45"/>
      <c r="FK17" s="54"/>
      <c r="FL17" s="356"/>
      <c r="FM17" s="54" t="s">
        <v>231</v>
      </c>
      <c r="FN17" s="45" t="s">
        <v>395</v>
      </c>
      <c r="FO17" s="54"/>
      <c r="FP17" s="356"/>
      <c r="FQ17" s="54" t="s">
        <v>231</v>
      </c>
      <c r="FR17" s="45" t="s">
        <v>395</v>
      </c>
      <c r="FS17" s="54"/>
      <c r="FT17" s="356"/>
      <c r="FU17" s="54" t="s">
        <v>231</v>
      </c>
      <c r="FV17" s="45" t="s">
        <v>395</v>
      </c>
      <c r="FW17" s="54"/>
      <c r="FX17" s="356"/>
      <c r="FY17" s="54" t="s">
        <v>231</v>
      </c>
      <c r="FZ17" s="128" t="s">
        <v>395</v>
      </c>
      <c r="GA17" s="54"/>
      <c r="GB17" s="356"/>
      <c r="GC17" s="54" t="s">
        <v>231</v>
      </c>
      <c r="GD17" s="45"/>
      <c r="GE17" s="54"/>
      <c r="GF17" s="356"/>
      <c r="GG17" s="54" t="s">
        <v>231</v>
      </c>
      <c r="GH17" s="45"/>
      <c r="GI17" s="54"/>
      <c r="GJ17" s="356"/>
      <c r="GK17" s="54" t="s">
        <v>231</v>
      </c>
      <c r="GL17" s="128" t="s">
        <v>395</v>
      </c>
      <c r="GM17" s="54"/>
      <c r="GN17" s="356"/>
      <c r="GO17" s="54" t="s">
        <v>231</v>
      </c>
      <c r="GP17" s="136" t="s">
        <v>395</v>
      </c>
      <c r="GQ17" s="54"/>
      <c r="GR17" s="356"/>
      <c r="GS17" s="54" t="s">
        <v>231</v>
      </c>
      <c r="GT17" s="136"/>
      <c r="GU17" s="54"/>
      <c r="GV17" s="356"/>
    </row>
    <row r="18" spans="1:204" ht="34.5" customHeight="1" x14ac:dyDescent="0.25">
      <c r="A18" s="54" t="s">
        <v>232</v>
      </c>
      <c r="B18" s="45" t="s">
        <v>395</v>
      </c>
      <c r="C18" s="54"/>
      <c r="D18" s="356"/>
      <c r="E18" s="54" t="s">
        <v>232</v>
      </c>
      <c r="F18" s="112"/>
      <c r="G18" s="54"/>
      <c r="H18" s="356"/>
      <c r="I18" s="54" t="s">
        <v>232</v>
      </c>
      <c r="J18" s="112"/>
      <c r="K18" s="54"/>
      <c r="L18" s="356"/>
      <c r="M18" s="54" t="s">
        <v>232</v>
      </c>
      <c r="N18" s="45" t="s">
        <v>395</v>
      </c>
      <c r="O18" s="54"/>
      <c r="P18" s="356"/>
      <c r="Q18" s="54" t="s">
        <v>232</v>
      </c>
      <c r="R18" s="136" t="s">
        <v>395</v>
      </c>
      <c r="S18" s="54"/>
      <c r="T18" s="356"/>
      <c r="U18" s="54" t="s">
        <v>232</v>
      </c>
      <c r="V18" s="45" t="s">
        <v>395</v>
      </c>
      <c r="W18" s="54"/>
      <c r="X18" s="356"/>
      <c r="Y18" s="54" t="s">
        <v>232</v>
      </c>
      <c r="Z18" s="45"/>
      <c r="AA18" s="54"/>
      <c r="AB18" s="356"/>
      <c r="AC18" s="54" t="s">
        <v>232</v>
      </c>
      <c r="AD18" s="45" t="s">
        <v>568</v>
      </c>
      <c r="AE18" s="54"/>
      <c r="AF18" s="356"/>
      <c r="AG18" s="54" t="s">
        <v>232</v>
      </c>
      <c r="AH18" s="112"/>
      <c r="AI18" s="54"/>
      <c r="AJ18" s="356"/>
      <c r="AK18" s="54" t="s">
        <v>232</v>
      </c>
      <c r="AL18" s="45"/>
      <c r="AM18" s="54"/>
      <c r="AN18" s="356"/>
      <c r="AO18" s="54" t="s">
        <v>232</v>
      </c>
      <c r="AP18" s="45"/>
      <c r="AQ18" s="54"/>
      <c r="AR18" s="356"/>
      <c r="AS18" s="54" t="s">
        <v>232</v>
      </c>
      <c r="AT18" s="45"/>
      <c r="AU18" s="54"/>
      <c r="AV18" s="356"/>
      <c r="AW18" s="54" t="s">
        <v>232</v>
      </c>
      <c r="AX18" s="45"/>
      <c r="AY18" s="54"/>
      <c r="AZ18" s="356"/>
      <c r="BA18" s="54" t="s">
        <v>232</v>
      </c>
      <c r="BB18" s="45" t="s">
        <v>395</v>
      </c>
      <c r="BC18" s="54"/>
      <c r="BD18" s="356"/>
      <c r="BE18" s="54" t="s">
        <v>232</v>
      </c>
      <c r="BF18" s="45"/>
      <c r="BG18" s="54"/>
      <c r="BH18" s="356"/>
      <c r="BI18" s="54" t="s">
        <v>232</v>
      </c>
      <c r="BJ18" s="112"/>
      <c r="BK18" s="54"/>
      <c r="BL18" s="356"/>
      <c r="BM18" s="54" t="s">
        <v>232</v>
      </c>
      <c r="BN18" s="45"/>
      <c r="BO18" s="54"/>
      <c r="BP18" s="356"/>
      <c r="BQ18" s="54" t="s">
        <v>232</v>
      </c>
      <c r="BR18" s="45"/>
      <c r="BS18" s="54"/>
      <c r="BT18" s="356"/>
      <c r="BU18" s="54" t="s">
        <v>232</v>
      </c>
      <c r="BV18" s="45"/>
      <c r="BW18" s="54"/>
      <c r="BX18" s="356"/>
      <c r="BY18" s="54" t="s">
        <v>232</v>
      </c>
      <c r="BZ18" s="45"/>
      <c r="CA18" s="54"/>
      <c r="CB18" s="356"/>
      <c r="CC18" s="54" t="s">
        <v>232</v>
      </c>
      <c r="CD18" s="45"/>
      <c r="CE18" s="54"/>
      <c r="CF18" s="356"/>
      <c r="CG18" s="54" t="s">
        <v>232</v>
      </c>
      <c r="CH18" s="45"/>
      <c r="CI18" s="54"/>
      <c r="CJ18" s="356"/>
      <c r="CK18" s="54" t="s">
        <v>232</v>
      </c>
      <c r="CL18" s="45" t="s">
        <v>395</v>
      </c>
      <c r="CM18" s="54"/>
      <c r="CN18" s="356"/>
      <c r="CO18" s="54" t="s">
        <v>232</v>
      </c>
      <c r="CP18" s="115"/>
      <c r="CQ18" s="54"/>
      <c r="CR18" s="356"/>
      <c r="CS18" s="54" t="s">
        <v>232</v>
      </c>
      <c r="CT18" s="45"/>
      <c r="CU18" s="54"/>
      <c r="CV18" s="356"/>
      <c r="CW18" s="54" t="s">
        <v>232</v>
      </c>
      <c r="CX18" s="45"/>
      <c r="CY18" s="54"/>
      <c r="CZ18" s="356"/>
      <c r="DA18" s="54" t="s">
        <v>232</v>
      </c>
      <c r="DB18" s="45"/>
      <c r="DC18" s="54"/>
      <c r="DD18" s="356"/>
      <c r="DE18" s="54" t="s">
        <v>232</v>
      </c>
      <c r="DF18" s="45"/>
      <c r="DG18" s="54"/>
      <c r="DH18" s="356"/>
      <c r="DI18" s="54" t="s">
        <v>232</v>
      </c>
      <c r="DJ18" s="45"/>
      <c r="DK18" s="54"/>
      <c r="DL18" s="356"/>
      <c r="DM18" s="54" t="s">
        <v>232</v>
      </c>
      <c r="DN18" s="45" t="s">
        <v>395</v>
      </c>
      <c r="DO18" s="54"/>
      <c r="DP18" s="356"/>
      <c r="DQ18" s="54" t="s">
        <v>232</v>
      </c>
      <c r="DR18" s="45" t="s">
        <v>395</v>
      </c>
      <c r="DS18" s="54"/>
      <c r="DT18" s="356"/>
      <c r="DU18" s="54" t="s">
        <v>232</v>
      </c>
      <c r="DV18" s="45" t="s">
        <v>395</v>
      </c>
      <c r="DW18" s="54"/>
      <c r="DX18" s="356"/>
      <c r="DY18" s="54" t="s">
        <v>232</v>
      </c>
      <c r="DZ18" s="45"/>
      <c r="EA18" s="54"/>
      <c r="EB18" s="356"/>
      <c r="EC18" s="54" t="s">
        <v>232</v>
      </c>
      <c r="ED18" s="45" t="s">
        <v>395</v>
      </c>
      <c r="EE18" s="54"/>
      <c r="EF18" s="356"/>
      <c r="EG18" s="54" t="s">
        <v>232</v>
      </c>
      <c r="EH18" s="112"/>
      <c r="EI18" s="54"/>
      <c r="EJ18" s="356"/>
      <c r="EK18" s="54" t="s">
        <v>232</v>
      </c>
      <c r="EL18" s="45" t="s">
        <v>395</v>
      </c>
      <c r="EM18" s="54"/>
      <c r="EN18" s="356"/>
      <c r="EO18" s="54" t="s">
        <v>232</v>
      </c>
      <c r="EP18" s="45" t="s">
        <v>395</v>
      </c>
      <c r="EQ18" s="54"/>
      <c r="ER18" s="356"/>
      <c r="ES18" s="54" t="s">
        <v>232</v>
      </c>
      <c r="ET18" s="45" t="s">
        <v>395</v>
      </c>
      <c r="EU18" s="54"/>
      <c r="EV18" s="356"/>
      <c r="EW18" s="54" t="s">
        <v>232</v>
      </c>
      <c r="EX18" s="45"/>
      <c r="EY18" s="54"/>
      <c r="EZ18" s="356"/>
      <c r="FA18" s="54" t="s">
        <v>232</v>
      </c>
      <c r="FB18" s="45"/>
      <c r="FC18" s="54"/>
      <c r="FD18" s="356"/>
      <c r="FE18" s="54" t="s">
        <v>232</v>
      </c>
      <c r="FF18" s="45" t="s">
        <v>395</v>
      </c>
      <c r="FG18" s="54"/>
      <c r="FH18" s="356"/>
      <c r="FI18" s="54" t="s">
        <v>232</v>
      </c>
      <c r="FJ18" s="45"/>
      <c r="FK18" s="54"/>
      <c r="FL18" s="356"/>
      <c r="FM18" s="54" t="s">
        <v>232</v>
      </c>
      <c r="FN18" s="45" t="s">
        <v>395</v>
      </c>
      <c r="FO18" s="54"/>
      <c r="FP18" s="356"/>
      <c r="FQ18" s="54" t="s">
        <v>232</v>
      </c>
      <c r="FR18" s="45" t="s">
        <v>395</v>
      </c>
      <c r="FS18" s="54"/>
      <c r="FT18" s="356"/>
      <c r="FU18" s="54" t="s">
        <v>232</v>
      </c>
      <c r="FV18" s="45" t="s">
        <v>395</v>
      </c>
      <c r="FW18" s="54"/>
      <c r="FX18" s="356"/>
      <c r="FY18" s="54" t="s">
        <v>232</v>
      </c>
      <c r="FZ18" s="128" t="s">
        <v>395</v>
      </c>
      <c r="GA18" s="54"/>
      <c r="GB18" s="356"/>
      <c r="GC18" s="54" t="s">
        <v>232</v>
      </c>
      <c r="GD18" s="45"/>
      <c r="GE18" s="54"/>
      <c r="GF18" s="356"/>
      <c r="GG18" s="54" t="s">
        <v>232</v>
      </c>
      <c r="GH18" s="45"/>
      <c r="GI18" s="54"/>
      <c r="GJ18" s="356"/>
      <c r="GK18" s="54" t="s">
        <v>232</v>
      </c>
      <c r="GL18" s="128" t="s">
        <v>395</v>
      </c>
      <c r="GM18" s="54"/>
      <c r="GN18" s="356"/>
      <c r="GO18" s="54" t="s">
        <v>232</v>
      </c>
      <c r="GP18" s="136" t="s">
        <v>395</v>
      </c>
      <c r="GQ18" s="54"/>
      <c r="GR18" s="356"/>
      <c r="GS18" s="54" t="s">
        <v>232</v>
      </c>
      <c r="GT18" s="136"/>
      <c r="GU18" s="54"/>
      <c r="GV18" s="356"/>
    </row>
    <row r="19" spans="1:204" ht="35.25" customHeight="1" x14ac:dyDescent="0.25">
      <c r="A19" s="54" t="s">
        <v>233</v>
      </c>
      <c r="B19" s="45" t="s">
        <v>395</v>
      </c>
      <c r="C19" s="54"/>
      <c r="D19" s="356"/>
      <c r="E19" s="54" t="s">
        <v>233</v>
      </c>
      <c r="F19" s="112"/>
      <c r="G19" s="54"/>
      <c r="H19" s="356"/>
      <c r="I19" s="54" t="s">
        <v>233</v>
      </c>
      <c r="J19" s="112"/>
      <c r="K19" s="54"/>
      <c r="L19" s="356"/>
      <c r="M19" s="54" t="s">
        <v>233</v>
      </c>
      <c r="N19" s="45" t="s">
        <v>395</v>
      </c>
      <c r="O19" s="54"/>
      <c r="P19" s="356"/>
      <c r="Q19" s="54" t="s">
        <v>233</v>
      </c>
      <c r="R19" s="136" t="s">
        <v>395</v>
      </c>
      <c r="S19" s="54"/>
      <c r="T19" s="356"/>
      <c r="U19" s="54" t="s">
        <v>233</v>
      </c>
      <c r="V19" s="45" t="s">
        <v>395</v>
      </c>
      <c r="W19" s="54"/>
      <c r="X19" s="356"/>
      <c r="Y19" s="54" t="s">
        <v>233</v>
      </c>
      <c r="Z19" s="45" t="s">
        <v>395</v>
      </c>
      <c r="AA19" s="54"/>
      <c r="AB19" s="356"/>
      <c r="AC19" s="54" t="s">
        <v>233</v>
      </c>
      <c r="AD19" s="45" t="s">
        <v>568</v>
      </c>
      <c r="AE19" s="54"/>
      <c r="AF19" s="356"/>
      <c r="AG19" s="54" t="s">
        <v>233</v>
      </c>
      <c r="AH19" s="112"/>
      <c r="AI19" s="54"/>
      <c r="AJ19" s="356"/>
      <c r="AK19" s="54" t="s">
        <v>233</v>
      </c>
      <c r="AL19" s="45"/>
      <c r="AM19" s="54"/>
      <c r="AN19" s="356"/>
      <c r="AO19" s="54" t="s">
        <v>233</v>
      </c>
      <c r="AP19" s="45"/>
      <c r="AQ19" s="54"/>
      <c r="AR19" s="356"/>
      <c r="AS19" s="54" t="s">
        <v>233</v>
      </c>
      <c r="AT19" s="45"/>
      <c r="AU19" s="54"/>
      <c r="AV19" s="356"/>
      <c r="AW19" s="54" t="s">
        <v>233</v>
      </c>
      <c r="AX19" s="45"/>
      <c r="AY19" s="54"/>
      <c r="AZ19" s="356"/>
      <c r="BA19" s="54" t="s">
        <v>233</v>
      </c>
      <c r="BB19" s="45" t="s">
        <v>395</v>
      </c>
      <c r="BC19" s="54"/>
      <c r="BD19" s="356"/>
      <c r="BE19" s="54" t="s">
        <v>233</v>
      </c>
      <c r="BF19" s="45"/>
      <c r="BG19" s="54"/>
      <c r="BH19" s="356"/>
      <c r="BI19" s="54" t="s">
        <v>233</v>
      </c>
      <c r="BJ19" s="112"/>
      <c r="BK19" s="54"/>
      <c r="BL19" s="356"/>
      <c r="BM19" s="54" t="s">
        <v>233</v>
      </c>
      <c r="BN19" s="45"/>
      <c r="BO19" s="54"/>
      <c r="BP19" s="356"/>
      <c r="BQ19" s="54" t="s">
        <v>233</v>
      </c>
      <c r="BR19" s="45"/>
      <c r="BS19" s="54"/>
      <c r="BT19" s="356"/>
      <c r="BU19" s="54" t="s">
        <v>233</v>
      </c>
      <c r="BV19" s="45"/>
      <c r="BW19" s="54"/>
      <c r="BX19" s="356"/>
      <c r="BY19" s="54" t="s">
        <v>233</v>
      </c>
      <c r="BZ19" s="45"/>
      <c r="CA19" s="54"/>
      <c r="CB19" s="356"/>
      <c r="CC19" s="54" t="s">
        <v>233</v>
      </c>
      <c r="CD19" s="45"/>
      <c r="CE19" s="54"/>
      <c r="CF19" s="356"/>
      <c r="CG19" s="54" t="s">
        <v>233</v>
      </c>
      <c r="CH19" s="45"/>
      <c r="CI19" s="54"/>
      <c r="CJ19" s="356"/>
      <c r="CK19" s="54" t="s">
        <v>233</v>
      </c>
      <c r="CL19" s="45" t="s">
        <v>395</v>
      </c>
      <c r="CM19" s="54"/>
      <c r="CN19" s="356"/>
      <c r="CO19" s="54" t="s">
        <v>233</v>
      </c>
      <c r="CP19" s="115"/>
      <c r="CQ19" s="54"/>
      <c r="CR19" s="356"/>
      <c r="CS19" s="54" t="s">
        <v>233</v>
      </c>
      <c r="CT19" s="45"/>
      <c r="CU19" s="54"/>
      <c r="CV19" s="356"/>
      <c r="CW19" s="54" t="s">
        <v>233</v>
      </c>
      <c r="CX19" s="45"/>
      <c r="CY19" s="54"/>
      <c r="CZ19" s="356"/>
      <c r="DA19" s="54" t="s">
        <v>233</v>
      </c>
      <c r="DB19" s="45"/>
      <c r="DC19" s="54"/>
      <c r="DD19" s="356"/>
      <c r="DE19" s="54" t="s">
        <v>233</v>
      </c>
      <c r="DF19" s="45"/>
      <c r="DG19" s="54"/>
      <c r="DH19" s="356"/>
      <c r="DI19" s="54" t="s">
        <v>233</v>
      </c>
      <c r="DJ19" s="45"/>
      <c r="DK19" s="54"/>
      <c r="DL19" s="356"/>
      <c r="DM19" s="54" t="s">
        <v>233</v>
      </c>
      <c r="DN19" s="45" t="s">
        <v>395</v>
      </c>
      <c r="DO19" s="54"/>
      <c r="DP19" s="356"/>
      <c r="DQ19" s="54" t="s">
        <v>233</v>
      </c>
      <c r="DR19" s="45" t="s">
        <v>395</v>
      </c>
      <c r="DS19" s="54"/>
      <c r="DT19" s="356"/>
      <c r="DU19" s="54" t="s">
        <v>233</v>
      </c>
      <c r="DV19" s="45" t="s">
        <v>395</v>
      </c>
      <c r="DW19" s="54"/>
      <c r="DX19" s="356"/>
      <c r="DY19" s="54" t="s">
        <v>233</v>
      </c>
      <c r="DZ19" s="45"/>
      <c r="EA19" s="54"/>
      <c r="EB19" s="356"/>
      <c r="EC19" s="54" t="s">
        <v>233</v>
      </c>
      <c r="ED19" s="45" t="s">
        <v>395</v>
      </c>
      <c r="EE19" s="54"/>
      <c r="EF19" s="356"/>
      <c r="EG19" s="54" t="s">
        <v>233</v>
      </c>
      <c r="EH19" s="112"/>
      <c r="EI19" s="54"/>
      <c r="EJ19" s="356"/>
      <c r="EK19" s="54" t="s">
        <v>233</v>
      </c>
      <c r="EL19" s="45" t="s">
        <v>395</v>
      </c>
      <c r="EM19" s="54"/>
      <c r="EN19" s="356"/>
      <c r="EO19" s="54" t="s">
        <v>233</v>
      </c>
      <c r="EP19" s="45"/>
      <c r="EQ19" s="54"/>
      <c r="ER19" s="356"/>
      <c r="ES19" s="54" t="s">
        <v>233</v>
      </c>
      <c r="ET19" s="45" t="s">
        <v>395</v>
      </c>
      <c r="EU19" s="54"/>
      <c r="EV19" s="356"/>
      <c r="EW19" s="54" t="s">
        <v>233</v>
      </c>
      <c r="EX19" s="45"/>
      <c r="EY19" s="54"/>
      <c r="EZ19" s="356"/>
      <c r="FA19" s="54" t="s">
        <v>233</v>
      </c>
      <c r="FB19" s="45"/>
      <c r="FC19" s="54"/>
      <c r="FD19" s="356"/>
      <c r="FE19" s="54" t="s">
        <v>233</v>
      </c>
      <c r="FF19" s="45" t="s">
        <v>395</v>
      </c>
      <c r="FG19" s="54"/>
      <c r="FH19" s="356"/>
      <c r="FI19" s="54" t="s">
        <v>233</v>
      </c>
      <c r="FJ19" s="45"/>
      <c r="FK19" s="54"/>
      <c r="FL19" s="356"/>
      <c r="FM19" s="54" t="s">
        <v>233</v>
      </c>
      <c r="FN19" s="45" t="s">
        <v>395</v>
      </c>
      <c r="FO19" s="54"/>
      <c r="FP19" s="356"/>
      <c r="FQ19" s="54" t="s">
        <v>233</v>
      </c>
      <c r="FR19" s="45" t="s">
        <v>395</v>
      </c>
      <c r="FS19" s="54"/>
      <c r="FT19" s="356"/>
      <c r="FU19" s="54" t="s">
        <v>233</v>
      </c>
      <c r="FV19" s="45" t="s">
        <v>395</v>
      </c>
      <c r="FW19" s="54"/>
      <c r="FX19" s="356"/>
      <c r="FY19" s="54" t="s">
        <v>233</v>
      </c>
      <c r="FZ19" s="128" t="s">
        <v>395</v>
      </c>
      <c r="GA19" s="54"/>
      <c r="GB19" s="356"/>
      <c r="GC19" s="54" t="s">
        <v>233</v>
      </c>
      <c r="GD19" s="45"/>
      <c r="GE19" s="54"/>
      <c r="GF19" s="356"/>
      <c r="GG19" s="54" t="s">
        <v>233</v>
      </c>
      <c r="GH19" s="45"/>
      <c r="GI19" s="54"/>
      <c r="GJ19" s="356"/>
      <c r="GK19" s="54" t="s">
        <v>233</v>
      </c>
      <c r="GL19" s="128" t="s">
        <v>395</v>
      </c>
      <c r="GM19" s="54"/>
      <c r="GN19" s="356"/>
      <c r="GO19" s="54" t="s">
        <v>233</v>
      </c>
      <c r="GP19" s="136"/>
      <c r="GQ19" s="54"/>
      <c r="GR19" s="356"/>
      <c r="GS19" s="54" t="s">
        <v>233</v>
      </c>
      <c r="GT19" s="136"/>
      <c r="GU19" s="54"/>
      <c r="GV19" s="356"/>
    </row>
    <row r="20" spans="1:204" ht="36.75" customHeight="1" x14ac:dyDescent="0.25">
      <c r="A20" s="54" t="s">
        <v>234</v>
      </c>
      <c r="B20" s="45"/>
      <c r="C20" s="54"/>
      <c r="D20" s="356"/>
      <c r="E20" s="54" t="s">
        <v>234</v>
      </c>
      <c r="F20" s="112"/>
      <c r="G20" s="54"/>
      <c r="H20" s="356"/>
      <c r="I20" s="54" t="s">
        <v>234</v>
      </c>
      <c r="J20" s="112"/>
      <c r="K20" s="54"/>
      <c r="L20" s="356"/>
      <c r="M20" s="54" t="s">
        <v>234</v>
      </c>
      <c r="N20" s="45" t="s">
        <v>395</v>
      </c>
      <c r="O20" s="54"/>
      <c r="P20" s="356"/>
      <c r="Q20" s="54" t="s">
        <v>234</v>
      </c>
      <c r="R20" s="136" t="s">
        <v>395</v>
      </c>
      <c r="S20" s="54"/>
      <c r="T20" s="356"/>
      <c r="U20" s="54" t="s">
        <v>234</v>
      </c>
      <c r="V20" s="45"/>
      <c r="W20" s="54"/>
      <c r="X20" s="356"/>
      <c r="Y20" s="54" t="s">
        <v>234</v>
      </c>
      <c r="Z20" s="45"/>
      <c r="AA20" s="54"/>
      <c r="AB20" s="356"/>
      <c r="AC20" s="54" t="s">
        <v>234</v>
      </c>
      <c r="AD20" s="45" t="s">
        <v>568</v>
      </c>
      <c r="AE20" s="54"/>
      <c r="AF20" s="356"/>
      <c r="AG20" s="54" t="s">
        <v>234</v>
      </c>
      <c r="AH20" s="112"/>
      <c r="AI20" s="54"/>
      <c r="AJ20" s="356"/>
      <c r="AK20" s="54" t="s">
        <v>234</v>
      </c>
      <c r="AL20" s="45"/>
      <c r="AM20" s="54"/>
      <c r="AN20" s="356"/>
      <c r="AO20" s="54" t="s">
        <v>234</v>
      </c>
      <c r="AP20" s="45"/>
      <c r="AQ20" s="54"/>
      <c r="AR20" s="356"/>
      <c r="AS20" s="54" t="s">
        <v>234</v>
      </c>
      <c r="AT20" s="45"/>
      <c r="AU20" s="54"/>
      <c r="AV20" s="356"/>
      <c r="AW20" s="54" t="s">
        <v>234</v>
      </c>
      <c r="AX20" s="45"/>
      <c r="AY20" s="54"/>
      <c r="AZ20" s="356"/>
      <c r="BA20" s="54" t="s">
        <v>234</v>
      </c>
      <c r="BB20" s="45" t="s">
        <v>395</v>
      </c>
      <c r="BC20" s="54"/>
      <c r="BD20" s="356"/>
      <c r="BE20" s="54" t="s">
        <v>234</v>
      </c>
      <c r="BF20" s="45"/>
      <c r="BG20" s="54"/>
      <c r="BH20" s="356"/>
      <c r="BI20" s="54" t="s">
        <v>234</v>
      </c>
      <c r="BJ20" s="112"/>
      <c r="BK20" s="54"/>
      <c r="BL20" s="356"/>
      <c r="BM20" s="54" t="s">
        <v>234</v>
      </c>
      <c r="BN20" s="45"/>
      <c r="BO20" s="54"/>
      <c r="BP20" s="356"/>
      <c r="BQ20" s="54" t="s">
        <v>234</v>
      </c>
      <c r="BR20" s="45"/>
      <c r="BS20" s="54"/>
      <c r="BT20" s="356"/>
      <c r="BU20" s="54" t="s">
        <v>234</v>
      </c>
      <c r="BV20" s="45"/>
      <c r="BW20" s="54"/>
      <c r="BX20" s="356"/>
      <c r="BY20" s="54" t="s">
        <v>234</v>
      </c>
      <c r="BZ20" s="45"/>
      <c r="CA20" s="54"/>
      <c r="CB20" s="356"/>
      <c r="CC20" s="54" t="s">
        <v>234</v>
      </c>
      <c r="CD20" s="45"/>
      <c r="CE20" s="54"/>
      <c r="CF20" s="356"/>
      <c r="CG20" s="54" t="s">
        <v>234</v>
      </c>
      <c r="CH20" s="45"/>
      <c r="CI20" s="54"/>
      <c r="CJ20" s="356"/>
      <c r="CK20" s="54" t="s">
        <v>234</v>
      </c>
      <c r="CL20" s="45" t="s">
        <v>395</v>
      </c>
      <c r="CM20" s="54"/>
      <c r="CN20" s="356"/>
      <c r="CO20" s="54" t="s">
        <v>234</v>
      </c>
      <c r="CP20" s="115"/>
      <c r="CQ20" s="54"/>
      <c r="CR20" s="356"/>
      <c r="CS20" s="54" t="s">
        <v>234</v>
      </c>
      <c r="CT20" s="45"/>
      <c r="CU20" s="54"/>
      <c r="CV20" s="356"/>
      <c r="CW20" s="54" t="s">
        <v>234</v>
      </c>
      <c r="CX20" s="45"/>
      <c r="CY20" s="54"/>
      <c r="CZ20" s="356"/>
      <c r="DA20" s="54" t="s">
        <v>234</v>
      </c>
      <c r="DB20" s="45"/>
      <c r="DC20" s="54"/>
      <c r="DD20" s="356"/>
      <c r="DE20" s="54" t="s">
        <v>234</v>
      </c>
      <c r="DF20" s="45"/>
      <c r="DG20" s="54"/>
      <c r="DH20" s="356"/>
      <c r="DI20" s="54" t="s">
        <v>234</v>
      </c>
      <c r="DJ20" s="45"/>
      <c r="DK20" s="54"/>
      <c r="DL20" s="356"/>
      <c r="DM20" s="54" t="s">
        <v>234</v>
      </c>
      <c r="DN20" s="45" t="s">
        <v>395</v>
      </c>
      <c r="DO20" s="54"/>
      <c r="DP20" s="356"/>
      <c r="DQ20" s="54" t="s">
        <v>234</v>
      </c>
      <c r="DR20" s="45" t="s">
        <v>395</v>
      </c>
      <c r="DS20" s="54"/>
      <c r="DT20" s="356"/>
      <c r="DU20" s="54" t="s">
        <v>234</v>
      </c>
      <c r="DV20" s="45" t="s">
        <v>395</v>
      </c>
      <c r="DW20" s="54"/>
      <c r="DX20" s="356"/>
      <c r="DY20" s="54" t="s">
        <v>234</v>
      </c>
      <c r="DZ20" s="45"/>
      <c r="EA20" s="54"/>
      <c r="EB20" s="356"/>
      <c r="EC20" s="54" t="s">
        <v>234</v>
      </c>
      <c r="ED20" s="45"/>
      <c r="EE20" s="54"/>
      <c r="EF20" s="356"/>
      <c r="EG20" s="54" t="s">
        <v>234</v>
      </c>
      <c r="EH20" s="112"/>
      <c r="EI20" s="54"/>
      <c r="EJ20" s="356"/>
      <c r="EK20" s="54" t="s">
        <v>234</v>
      </c>
      <c r="EL20" s="45" t="s">
        <v>395</v>
      </c>
      <c r="EM20" s="54"/>
      <c r="EN20" s="356"/>
      <c r="EO20" s="54" t="s">
        <v>234</v>
      </c>
      <c r="EP20" s="45" t="s">
        <v>395</v>
      </c>
      <c r="EQ20" s="54"/>
      <c r="ER20" s="356"/>
      <c r="ES20" s="54" t="s">
        <v>234</v>
      </c>
      <c r="ET20" s="45" t="s">
        <v>395</v>
      </c>
      <c r="EU20" s="54"/>
      <c r="EV20" s="356"/>
      <c r="EW20" s="54" t="s">
        <v>234</v>
      </c>
      <c r="EX20" s="45"/>
      <c r="EY20" s="54"/>
      <c r="EZ20" s="356"/>
      <c r="FA20" s="54" t="s">
        <v>234</v>
      </c>
      <c r="FB20" s="45"/>
      <c r="FC20" s="54"/>
      <c r="FD20" s="356"/>
      <c r="FE20" s="54" t="s">
        <v>234</v>
      </c>
      <c r="FF20" s="45" t="s">
        <v>395</v>
      </c>
      <c r="FG20" s="54"/>
      <c r="FH20" s="356"/>
      <c r="FI20" s="54" t="s">
        <v>234</v>
      </c>
      <c r="FJ20" s="45"/>
      <c r="FK20" s="54"/>
      <c r="FL20" s="356"/>
      <c r="FM20" s="54" t="s">
        <v>234</v>
      </c>
      <c r="FN20" s="45" t="s">
        <v>395</v>
      </c>
      <c r="FO20" s="54"/>
      <c r="FP20" s="356"/>
      <c r="FQ20" s="54" t="s">
        <v>234</v>
      </c>
      <c r="FR20" s="45" t="s">
        <v>395</v>
      </c>
      <c r="FS20" s="54"/>
      <c r="FT20" s="356"/>
      <c r="FU20" s="54" t="s">
        <v>234</v>
      </c>
      <c r="FV20" s="45" t="s">
        <v>395</v>
      </c>
      <c r="FW20" s="54"/>
      <c r="FX20" s="356"/>
      <c r="FY20" s="54" t="s">
        <v>234</v>
      </c>
      <c r="FZ20" s="128" t="s">
        <v>395</v>
      </c>
      <c r="GA20" s="54"/>
      <c r="GB20" s="356"/>
      <c r="GC20" s="54" t="s">
        <v>234</v>
      </c>
      <c r="GD20" s="45"/>
      <c r="GE20" s="54"/>
      <c r="GF20" s="356"/>
      <c r="GG20" s="54" t="s">
        <v>234</v>
      </c>
      <c r="GH20" s="45"/>
      <c r="GI20" s="54"/>
      <c r="GJ20" s="356"/>
      <c r="GK20" s="54" t="s">
        <v>234</v>
      </c>
      <c r="GL20" s="128" t="s">
        <v>395</v>
      </c>
      <c r="GM20" s="54"/>
      <c r="GN20" s="356"/>
      <c r="GO20" s="54" t="s">
        <v>234</v>
      </c>
      <c r="GP20" s="136"/>
      <c r="GQ20" s="54"/>
      <c r="GR20" s="356"/>
      <c r="GS20" s="54" t="s">
        <v>234</v>
      </c>
      <c r="GT20" s="136"/>
      <c r="GU20" s="54"/>
      <c r="GV20" s="356"/>
    </row>
    <row r="21" spans="1:204" ht="84.75" customHeight="1" x14ac:dyDescent="0.25">
      <c r="A21" s="84" t="s">
        <v>283</v>
      </c>
      <c r="B21" s="367" t="str">
        <f>IF('Mapa de Riesgos y Oportunidades'!$C$8="Oportunidad","NO APLICA",'Mapa de Riesgos y Oportunidades'!M10)</f>
        <v>Gestionar la renovación del contrato de hosting del software del SGC con la División de Cómputo y la Oficina Jurica</v>
      </c>
      <c r="C21" s="367"/>
      <c r="D21" s="367"/>
      <c r="E21" s="86" t="s">
        <v>283</v>
      </c>
      <c r="F21" s="359" t="str">
        <f>IF('Mapa de Riesgos y Oportunidades'!$C$8="Oportunidad","NO APLICA",'Mapa de Riesgos y Oportunidades'!M15)</f>
        <v>Seguimiento a los estudiantes con bajo rendimiento academico.</v>
      </c>
      <c r="G21" s="359"/>
      <c r="H21" s="359"/>
      <c r="I21" s="84" t="s">
        <v>283</v>
      </c>
      <c r="J21" s="367" t="str">
        <f>IF('Mapa de Riesgos y Oportunidades'!$C$8="Oportunidad","NO APLICA",'Mapa de Riesgos y Oportunidades'!M20)</f>
        <v>Concursos de méritos docentes</v>
      </c>
      <c r="K21" s="367"/>
      <c r="L21" s="367"/>
      <c r="M21" s="86" t="s">
        <v>283</v>
      </c>
      <c r="N21" s="359" t="str">
        <f>IF('Mapa de Riesgos y Oportunidades'!$C$13="Oportunidad","NO APLICA",'Mapa de Riesgos y Oportunidades'!M25)</f>
        <v>Coordinar, consolidar y preparar a quienes deseen entrar en un Plan adecuado de retiro , para que los espacios de alguna plazas se puedan utilizar</v>
      </c>
      <c r="O21" s="359"/>
      <c r="P21" s="359"/>
      <c r="Q21" s="85" t="s">
        <v>283</v>
      </c>
      <c r="R21" s="367" t="str">
        <f>IF('Mapa de Riesgos y Oportunidades'!$C$8="Oportunidad","NO APLICA",'Mapa de Riesgos y Oportunidades'!M30)</f>
        <v>Realizar y evaluar el Flujo de Caja</v>
      </c>
      <c r="S21" s="367"/>
      <c r="T21" s="367"/>
      <c r="U21" s="87" t="s">
        <v>283</v>
      </c>
      <c r="V21" s="359">
        <f>IF('Mapa de Riesgos y Oportunidades'!$C$13="Oportunidad","NO APLICA",'Mapa de Riesgos y Oportunidades'!M35)</f>
        <v>0</v>
      </c>
      <c r="W21" s="359"/>
      <c r="X21" s="359"/>
      <c r="Y21" s="85" t="s">
        <v>283</v>
      </c>
      <c r="Z21" s="367" t="str">
        <f>IF('Mapa de Riesgos y Oportunidades'!$C$18="Oportunidad","NO APLICA",'Mapa de Riesgos y Oportunidades'!M40)</f>
        <v>Solicitar contratación de personal para atención de servicios de la División de Bibliotecas</v>
      </c>
      <c r="AA21" s="367"/>
      <c r="AB21" s="367"/>
      <c r="AC21" s="87" t="s">
        <v>283</v>
      </c>
      <c r="AD21" s="359">
        <f>IF('Mapa de Riesgos y Oportunidades'!$C$23="Oportunidad","NO APLICA",'Mapa de Riesgos y Oportunidades'!M48)</f>
        <v>0</v>
      </c>
      <c r="AE21" s="359"/>
      <c r="AF21" s="359"/>
      <c r="AG21" s="85" t="s">
        <v>283</v>
      </c>
      <c r="AH21" s="367" t="str">
        <f>IF('Mapa de Riesgos y Oportunidades'!$C$28="Oportunidad","NO APLICA",'Mapa de Riesgos y Oportunidades'!M53)</f>
        <v>Definir en proximos concursos docentes la experiencia relacionada en aspectos de publicaciones en revistas o producciòn acadèmica, cientìfica o investigativa.</v>
      </c>
      <c r="AI21" s="367"/>
      <c r="AJ21" s="367"/>
      <c r="AK21" s="87" t="s">
        <v>283</v>
      </c>
      <c r="AL21" s="359">
        <f>IF('Mapa de Riesgos y Oportunidades'!$C$33="Oportunidad","NO APLICA",'Mapa de Riesgos y Oportunidades'!M58)</f>
        <v>0</v>
      </c>
      <c r="AM21" s="359"/>
      <c r="AN21" s="359"/>
      <c r="AO21" s="123" t="s">
        <v>283</v>
      </c>
      <c r="AP21" s="363">
        <f>IF('Mapa de Riesgos y Oportunidades'!$C$33="Oportunidad","NO APLICA",'Mapa de Riesgos y Oportunidades'!M63)</f>
        <v>0</v>
      </c>
      <c r="AQ21" s="363"/>
      <c r="AR21" s="363"/>
      <c r="AS21" s="87" t="s">
        <v>283</v>
      </c>
      <c r="AT21" s="359">
        <f>IF('Mapa de Riesgos y Oportunidades'!$C$33="Oportunidad","NO APLICA",'Mapa de Riesgos y Oportunidades'!M68)</f>
        <v>0</v>
      </c>
      <c r="AU21" s="359"/>
      <c r="AV21" s="359"/>
      <c r="AW21" s="123" t="s">
        <v>283</v>
      </c>
      <c r="AX21" s="363">
        <f>IF('Mapa de Riesgos y Oportunidades'!$C$33="Oportunidad","NO APLICA",'Mapa de Riesgos y Oportunidades'!M73)</f>
        <v>0</v>
      </c>
      <c r="AY21" s="363"/>
      <c r="AZ21" s="363"/>
      <c r="BA21" s="87" t="s">
        <v>283</v>
      </c>
      <c r="BB21" s="359">
        <f>IF('Mapa de Riesgos y Oportunidades'!$C$33="Oportunidad","NO APLICA",'Mapa de Riesgos y Oportunidades'!M78)</f>
        <v>0</v>
      </c>
      <c r="BC21" s="359"/>
      <c r="BD21" s="359"/>
      <c r="BE21" s="123" t="s">
        <v>283</v>
      </c>
      <c r="BF21" s="363">
        <f>IF('Mapa de Riesgos y Oportunidades'!$C$33="Oportunidad","NO APLICA",'Mapa de Riesgos y Oportunidades'!M83)</f>
        <v>0</v>
      </c>
      <c r="BG21" s="363"/>
      <c r="BH21" s="363"/>
      <c r="BI21" s="87" t="s">
        <v>283</v>
      </c>
      <c r="BJ21" s="359">
        <f>IF('Mapa de Riesgos y Oportunidades'!$C$33="Oportunidad","NO APLICA",'Mapa de Riesgos y Oportunidades'!M88)</f>
        <v>0</v>
      </c>
      <c r="BK21" s="359"/>
      <c r="BL21" s="359"/>
      <c r="BM21" s="123" t="s">
        <v>283</v>
      </c>
      <c r="BN21" s="363">
        <f>IF('Mapa de Riesgos y Oportunidades'!$C$33="Oportunidad","NO APLICA",'Mapa de Riesgos y Oportunidades'!M93)</f>
        <v>0</v>
      </c>
      <c r="BO21" s="363"/>
      <c r="BP21" s="363"/>
      <c r="BQ21" s="87" t="s">
        <v>283</v>
      </c>
      <c r="BR21" s="359">
        <f>IF('Mapa de Riesgos y Oportunidades'!$C$33="Oportunidad","NO APLICA",'Mapa de Riesgos y Oportunidades'!M98)</f>
        <v>0</v>
      </c>
      <c r="BS21" s="359"/>
      <c r="BT21" s="359"/>
      <c r="BU21" s="123" t="s">
        <v>283</v>
      </c>
      <c r="BV21" s="363">
        <f>IF('Mapa de Riesgos y Oportunidades'!$C$33="Oportunidad","NO APLICA",'Mapa de Riesgos y Oportunidades'!M103)</f>
        <v>0</v>
      </c>
      <c r="BW21" s="363"/>
      <c r="BX21" s="363"/>
      <c r="BY21" s="87" t="s">
        <v>283</v>
      </c>
      <c r="BZ21" s="359">
        <f>IF('Mapa de Riesgos y Oportunidades'!$C$33="Oportunidad","NO APLICA",'Mapa de Riesgos y Oportunidades'!M108)</f>
        <v>0</v>
      </c>
      <c r="CA21" s="359"/>
      <c r="CB21" s="359"/>
      <c r="CC21" s="123" t="s">
        <v>283</v>
      </c>
      <c r="CD21" s="363">
        <f>IF('Mapa de Riesgos y Oportunidades'!$C$33="Oportunidad","NO APLICA",'Mapa de Riesgos y Oportunidades'!M113)</f>
        <v>0</v>
      </c>
      <c r="CE21" s="363"/>
      <c r="CF21" s="363"/>
      <c r="CG21" s="87" t="s">
        <v>283</v>
      </c>
      <c r="CH21" s="359">
        <f>IF('Mapa de Riesgos y Oportunidades'!$C$33="Oportunidad","NO APLICA",'Mapa de Riesgos y Oportunidades'!M118)</f>
        <v>0</v>
      </c>
      <c r="CI21" s="359"/>
      <c r="CJ21" s="359"/>
      <c r="CK21" s="123" t="s">
        <v>283</v>
      </c>
      <c r="CL21" s="363" t="str">
        <f>IF('Mapa de Riesgos y Oportunidades'!$C$33="Oportunidad","NO APLICA",'Mapa de Riesgos y Oportunidades'!M123)</f>
        <v>Analizar a nivel del Consejo de Facultad la necesidad de la difusión del programa académlico</v>
      </c>
      <c r="CM21" s="363"/>
      <c r="CN21" s="363"/>
      <c r="CO21" s="87" t="s">
        <v>283</v>
      </c>
      <c r="CP21" s="359">
        <f>IF('Mapa de Riesgos y Oportunidades'!$C$33="Oportunidad","NO APLICA",'Mapa de Riesgos y Oportunidades'!M128)</f>
        <v>0</v>
      </c>
      <c r="CQ21" s="359"/>
      <c r="CR21" s="359"/>
      <c r="CS21" s="123" t="s">
        <v>283</v>
      </c>
      <c r="CT21" s="363">
        <f>IF('Mapa de Riesgos y Oportunidades'!$C$33="Oportunidad","NO APLICA",'Mapa de Riesgos y Oportunidades'!M133)</f>
        <v>0</v>
      </c>
      <c r="CU21" s="363"/>
      <c r="CV21" s="363"/>
      <c r="CW21" s="87" t="s">
        <v>283</v>
      </c>
      <c r="CX21" s="359">
        <f>IF('Mapa de Riesgos y Oportunidades'!$C$33="Oportunidad","NO APLICA",'Mapa de Riesgos y Oportunidades'!M137)</f>
        <v>0</v>
      </c>
      <c r="CY21" s="359"/>
      <c r="CZ21" s="359"/>
      <c r="DA21" s="123" t="s">
        <v>283</v>
      </c>
      <c r="DB21" s="363">
        <f>IF('Mapa de Riesgos y Oportunidades'!$C$33="Oportunidad","NO APLICA",'Mapa de Riesgos y Oportunidades'!M143)</f>
        <v>0</v>
      </c>
      <c r="DC21" s="363"/>
      <c r="DD21" s="363"/>
      <c r="DE21" s="87" t="s">
        <v>283</v>
      </c>
      <c r="DF21" s="359">
        <f>IF('Mapa de Riesgos y Oportunidades'!$C$33="Oportunidad","NO APLICA",'Mapa de Riesgos y Oportunidades'!M148)</f>
        <v>0</v>
      </c>
      <c r="DG21" s="359"/>
      <c r="DH21" s="359"/>
      <c r="DI21" s="123" t="s">
        <v>283</v>
      </c>
      <c r="DJ21" s="363">
        <f>IF('Mapa de Riesgos y Oportunidades'!$C$33="Oportunidad","NO APLICA",'Mapa de Riesgos y Oportunidades'!M153)</f>
        <v>0</v>
      </c>
      <c r="DK21" s="363"/>
      <c r="DL21" s="363"/>
      <c r="DM21" s="87" t="s">
        <v>283</v>
      </c>
      <c r="DN21" s="359">
        <f>IF('Mapa de Riesgos y Oportunidades'!$C$33="Oportunidad","NO APLICA",'Mapa de Riesgos y Oportunidades'!M158)</f>
        <v>0</v>
      </c>
      <c r="DO21" s="359"/>
      <c r="DP21" s="359"/>
      <c r="DQ21" s="123" t="s">
        <v>283</v>
      </c>
      <c r="DR21" s="363" t="str">
        <f>IF('Mapa de Riesgos y Oportunidades'!$C$33="Oportunidad","NO APLICA",'Mapa de Riesgos y Oportunidades'!M163)</f>
        <v>Actualización de Normograma del Proceso</v>
      </c>
      <c r="DS21" s="363"/>
      <c r="DT21" s="363"/>
      <c r="DU21" s="87" t="s">
        <v>283</v>
      </c>
      <c r="DV21" s="359">
        <f>IF('Mapa de Riesgos y Oportunidades'!$C$33="Oportunidad","NO APLICA",'Mapa de Riesgos y Oportunidades'!M168)</f>
        <v>0</v>
      </c>
      <c r="DW21" s="359"/>
      <c r="DX21" s="359"/>
      <c r="DY21" s="123" t="s">
        <v>283</v>
      </c>
      <c r="DZ21" s="363">
        <f>IF('Mapa de Riesgos y Oportunidades'!$C$33="Oportunidad","NO APLICA",'Mapa de Riesgos y Oportunidades'!M173)</f>
        <v>0</v>
      </c>
      <c r="EA21" s="363"/>
      <c r="EB21" s="363"/>
      <c r="EC21" s="87" t="s">
        <v>283</v>
      </c>
      <c r="ED21" s="359" t="str">
        <f>IF('Mapa de Riesgos y Oportunidades'!$C$33="Oportunidad","NO APLICA",'Mapa de Riesgos y Oportunidades'!M178)</f>
        <v>Revisión por parte de la coordinacion de
Autoevaluación antes de radicar la información en la plataforma SACES</v>
      </c>
      <c r="EE21" s="359"/>
      <c r="EF21" s="359"/>
      <c r="EG21" s="123" t="s">
        <v>283</v>
      </c>
      <c r="EH21" s="363">
        <f>IF('Mapa de Riesgos y Oportunidades'!$C$33="Oportunidad","NO APLICA",'Mapa de Riesgos y Oportunidades'!M183)</f>
        <v>0</v>
      </c>
      <c r="EI21" s="363"/>
      <c r="EJ21" s="363"/>
      <c r="EK21" s="87" t="s">
        <v>283</v>
      </c>
      <c r="EL21" s="359" t="str">
        <f>IF('Mapa de Riesgos y Oportunidades'!$C$33="Oportunidad","NO APLICA",'Mapa de Riesgos y Oportunidades'!M188)</f>
        <v xml:space="preserve">Informes detallados de la situación presentada al líder proceso de formación para la toma de dediciones y su presentación a los órganos correspondientes (consejo académico, jurídica,sistemas) </v>
      </c>
      <c r="EM21" s="359"/>
      <c r="EN21" s="359"/>
      <c r="EO21" s="123" t="s">
        <v>283</v>
      </c>
      <c r="EP21" s="363">
        <f>IF('Mapa de Riesgos y Oportunidades'!$C$33="Oportunidad","NO APLICA",'Mapa de Riesgos y Oportunidades'!M193)</f>
        <v>0</v>
      </c>
      <c r="EQ21" s="363"/>
      <c r="ER21" s="363"/>
      <c r="ES21" s="87" t="s">
        <v>283</v>
      </c>
      <c r="ET21" s="359">
        <f>IF('Mapa de Riesgos y Oportunidades'!$C$33="Oportunidad","NO APLICA",'Mapa de Riesgos y Oportunidades'!M198)</f>
        <v>0</v>
      </c>
      <c r="EU21" s="359"/>
      <c r="EV21" s="359"/>
      <c r="EW21" s="123" t="s">
        <v>283</v>
      </c>
      <c r="EX21" s="363">
        <f>IF('Mapa de Riesgos y Oportunidades'!$C$33="Oportunidad","NO APLICA",'Mapa de Riesgos y Oportunidades'!M203)</f>
        <v>0</v>
      </c>
      <c r="EY21" s="363"/>
      <c r="EZ21" s="363"/>
      <c r="FA21" s="87" t="s">
        <v>283</v>
      </c>
      <c r="FB21" s="359">
        <f>IF('Mapa de Riesgos y Oportunidades'!$C$33="Oportunidad","NO APLICA",'Mapa de Riesgos y Oportunidades'!M208)</f>
        <v>0</v>
      </c>
      <c r="FC21" s="359"/>
      <c r="FD21" s="359"/>
      <c r="FE21" s="123" t="s">
        <v>283</v>
      </c>
      <c r="FF21" s="363" t="str">
        <f>IF('Mapa de Riesgos y Oportunidades'!$C$33="Oportunidad","NO APLICA",'Mapa de Riesgos y Oportunidades'!M213)</f>
        <v>*Cotejo físico del inventario</v>
      </c>
      <c r="FG21" s="363"/>
      <c r="FH21" s="363"/>
      <c r="FI21" s="87" t="s">
        <v>283</v>
      </c>
      <c r="FJ21" s="359">
        <f>IF('Mapa de Riesgos y Oportunidades'!$C$33="Oportunidad","NO APLICA",'Mapa de Riesgos y Oportunidades'!M218)</f>
        <v>0</v>
      </c>
      <c r="FK21" s="359"/>
      <c r="FL21" s="359"/>
      <c r="FM21" s="123" t="s">
        <v>283</v>
      </c>
      <c r="FN21" s="363">
        <f>IF('Mapa de Riesgos y Oportunidades'!$C$33="Oportunidad","NO APLICA",'Mapa de Riesgos y Oportunidades'!M223)</f>
        <v>0</v>
      </c>
      <c r="FO21" s="363"/>
      <c r="FP21" s="363"/>
      <c r="FQ21" s="87" t="s">
        <v>283</v>
      </c>
      <c r="FR21" s="359">
        <f>IF('Mapa de Riesgos y Oportunidades'!$C$33="Oportunidad","NO APLICA",'Mapa de Riesgos y Oportunidades'!M228)</f>
        <v>0</v>
      </c>
      <c r="FS21" s="359"/>
      <c r="FT21" s="359"/>
      <c r="FU21" s="123" t="s">
        <v>283</v>
      </c>
      <c r="FV21" s="363" t="str">
        <f>IF('Mapa de Riesgos y Oportunidades'!$C$33="Oportunidad","NO APLICA",'Mapa de Riesgos y Oportunidades'!M233)</f>
        <v>Control de acceso de los usuarios a los aplicativos a través de claves y definición de perfiles y permisos.</v>
      </c>
      <c r="FW21" s="363"/>
      <c r="FX21" s="363"/>
      <c r="FY21" s="87" t="s">
        <v>283</v>
      </c>
      <c r="FZ21" s="359">
        <f>IF('Mapa de Riesgos y Oportunidades'!$C$33="Oportunidad","NO APLICA",'Mapa de Riesgos y Oportunidades'!M238)</f>
        <v>0</v>
      </c>
      <c r="GA21" s="359"/>
      <c r="GB21" s="359"/>
      <c r="GC21" s="123" t="s">
        <v>283</v>
      </c>
      <c r="GD21" s="363">
        <f>IF('Mapa de Riesgos y Oportunidades'!$C$33="Oportunidad","NO APLICA",'Mapa de Riesgos y Oportunidades'!M243)</f>
        <v>0</v>
      </c>
      <c r="GE21" s="363"/>
      <c r="GF21" s="363"/>
      <c r="GG21" s="87" t="s">
        <v>283</v>
      </c>
      <c r="GH21" s="359">
        <f>IF('Mapa de Riesgos y Oportunidades'!$C$33="Oportunidad","NO APLICA",'Mapa de Riesgos y Oportunidades'!M248)</f>
        <v>0</v>
      </c>
      <c r="GI21" s="359"/>
      <c r="GJ21" s="359"/>
      <c r="GK21" s="87" t="s">
        <v>283</v>
      </c>
      <c r="GL21" s="359" t="str">
        <f>IF('Mapa de Riesgos y Oportunidades'!$C$33="Oportunidad","NO APLICA",'Mapa de Riesgos y Oportunidades'!M253)</f>
        <v>Tan pronto acaba cada semestre académico, se solicita a los docentes de inglés pregrado la entrega física y firmada de las cada una de las actas de notas cerradas generadas por la plataforma SMA.</v>
      </c>
      <c r="GM21" s="359"/>
      <c r="GN21" s="359"/>
      <c r="GO21" s="87" t="s">
        <v>283</v>
      </c>
      <c r="GP21" s="359">
        <f>IF('Mapa de Riesgos y Oportunidades'!$C$33="Oportunidad","NO APLICA",'Mapa de Riesgos y Oportunidades'!M258)</f>
        <v>0</v>
      </c>
      <c r="GQ21" s="359"/>
      <c r="GR21" s="359"/>
      <c r="GS21" s="87" t="s">
        <v>283</v>
      </c>
      <c r="GT21" s="359">
        <f>IF('Mapa de Riesgos y Oportunidades'!$C$33="Oportunidad","NO APLICA",'Mapa de Riesgos y Oportunidades'!M263)</f>
        <v>0</v>
      </c>
      <c r="GU21" s="359"/>
      <c r="GV21" s="359"/>
    </row>
    <row r="22" spans="1:204" ht="33.75" x14ac:dyDescent="0.25">
      <c r="A22" s="54" t="s">
        <v>228</v>
      </c>
      <c r="B22" s="45" t="s">
        <v>395</v>
      </c>
      <c r="C22" s="45">
        <f>IF(B22="x",15,0)+IF(B23="x",5,0)+IF(B24="x",15,0)+IF(B25="x",10,0)+IF(B26="x",15,0)+IF(B27="x",10,0)+IF(B28="x",30,0)</f>
        <v>40</v>
      </c>
      <c r="D22" s="356">
        <f>IF(C22&lt;=50,0,IF(C22&lt;=75,1,IF(C22&lt;=100,2,"Error")))</f>
        <v>0</v>
      </c>
      <c r="E22" s="54" t="s">
        <v>228</v>
      </c>
      <c r="F22" s="112"/>
      <c r="G22" s="45">
        <f>IF(F22="x",15,0)+IF(F23="x",5,0)+IF(F24="x",15,0)+IF(F25="x",10,0)+IF(F26="x",15,0)+IF(F27="x",10,0)+IF(F28="x",30,0)</f>
        <v>0</v>
      </c>
      <c r="H22" s="356">
        <f>IF(G22&lt;=50,0,IF(G22&lt;=75,1,IF(G22&lt;=100,2,"Error")))</f>
        <v>0</v>
      </c>
      <c r="I22" s="54" t="s">
        <v>228</v>
      </c>
      <c r="J22" s="112"/>
      <c r="K22" s="45">
        <f>IF(J22="x",15,0)+IF(J23="x",5,0)+IF(J24="x",15,0)+IF(J25="x",10,0)+IF(J26="x",15,0)+IF(J27="x",10,0)+IF(J28="x",30,0)</f>
        <v>0</v>
      </c>
      <c r="L22" s="356">
        <f>IF(K22&lt;=50,0,IF(K22&lt;=75,1,IF(K22&lt;=100,2,"Error")))</f>
        <v>0</v>
      </c>
      <c r="M22" s="54" t="s">
        <v>228</v>
      </c>
      <c r="N22" s="45"/>
      <c r="O22" s="45">
        <f>IF(N22="x",15,0)+IF(N23="x",5,0)+IF(N24="x",15,0)+IF(N25="x",10,0)+IF(N26="x",15,0)+IF(N27="x",10,0)+IF(N28="x",30,0)</f>
        <v>20</v>
      </c>
      <c r="P22" s="368">
        <f>IF(O22&lt;=50,0,IF(O22&lt;=75,1,IF(O22&lt;=100,2,"Error")))</f>
        <v>0</v>
      </c>
      <c r="Q22" s="54" t="s">
        <v>228</v>
      </c>
      <c r="R22" s="136" t="s">
        <v>395</v>
      </c>
      <c r="S22" s="45">
        <f>IF(R22="x",15,0)+IF(R23="x",5,0)+IF(R24="x",15,0)+IF(R25="x",10,0)+IF(R26="x",15,0)+IF(R27="x",10,0)+IF(R28="x",30,0)</f>
        <v>85</v>
      </c>
      <c r="T22" s="356">
        <f>IF(S22&lt;=50,0,IF(S22&lt;=75,1,IF(S22&lt;=100,2,"Error")))</f>
        <v>2</v>
      </c>
      <c r="U22" s="54" t="s">
        <v>228</v>
      </c>
      <c r="V22" s="45"/>
      <c r="W22" s="45">
        <f>IF(V22="x",15,0)+IF(V23="x",5,0)+IF(V24="x",15,0)+IF(V25="x",10,0)+IF(V26="x",15,0)+IF(V27="x",10,0)+IF(V28="x",30,0)</f>
        <v>0</v>
      </c>
      <c r="X22" s="356">
        <f>IF(W22&lt;=50,0,IF(W22&lt;=75,1,IF(W22&lt;=100,2,"Error")))</f>
        <v>0</v>
      </c>
      <c r="Y22" s="54" t="s">
        <v>228</v>
      </c>
      <c r="Z22" s="112"/>
      <c r="AA22" s="45">
        <f>IF(Z22="x",15,0)+IF(Z23="x",5,0)+IF(Z24="x",15,0)+IF(Z25="x",10,0)+IF(Z26="x",15,0)+IF(Z27="x",10,0)+IF(Z28="x",30,0)</f>
        <v>0</v>
      </c>
      <c r="AB22" s="356">
        <f>IF(AA22&lt;=50,0,IF(AA22&lt;=75,1,IF(AA22&lt;=100,2,"Error")))</f>
        <v>0</v>
      </c>
      <c r="AC22" s="54" t="s">
        <v>228</v>
      </c>
      <c r="AD22" s="45"/>
      <c r="AE22" s="45">
        <f>IF(AD22="x",15,0)+IF(AD23="x",5,0)+IF(AD24="x",15,0)+IF(AD25="x",10,0)+IF(AD26="x",15,0)+IF(AD27="x",10,0)+IF(AD28="x",30,0)</f>
        <v>0</v>
      </c>
      <c r="AF22" s="356">
        <f>IF(AE22&lt;=50,0,IF(AE22&lt;=75,1,IF(AE22&lt;=100,2,"Error")))</f>
        <v>0</v>
      </c>
      <c r="AG22" s="54" t="s">
        <v>228</v>
      </c>
      <c r="AH22" s="112"/>
      <c r="AI22" s="45">
        <f>IF(AH22="x",15,0)+IF(AH23="x",5,0)+IF(AH24="x",15,0)+IF(AH25="x",10,0)+IF(AH26="x",15,0)+IF(AH27="x",10,0)+IF(AH28="x",30,0)</f>
        <v>0</v>
      </c>
      <c r="AJ22" s="356">
        <f>IF(AI22&lt;=50,0,IF(AI22&lt;=75,1,IF(AI22&lt;=100,2,"Error")))</f>
        <v>0</v>
      </c>
      <c r="AK22" s="54" t="s">
        <v>228</v>
      </c>
      <c r="AL22" s="45"/>
      <c r="AM22" s="45">
        <f>IF(AL22="x",15,0)+IF(AL23="x",5,0)+IF(AL24="x",15,0)+IF(AL25="x",10,0)+IF(AL26="x",15,0)+IF(AL27="x",10,0)+IF(AL28="x",30,0)</f>
        <v>0</v>
      </c>
      <c r="AN22" s="356">
        <f>IF(AM22&lt;=50,0,IF(AM22&lt;=75,1,IF(AM22&lt;=100,2,"Error")))</f>
        <v>0</v>
      </c>
      <c r="AO22" s="54" t="s">
        <v>228</v>
      </c>
      <c r="AP22" s="45"/>
      <c r="AQ22" s="45">
        <f>IF(AP22="x",15,0)+IF(AP23="x",5,0)+IF(AP24="x",15,0)+IF(AP25="x",10,0)+IF(AP26="x",15,0)+IF(AP27="x",10,0)+IF(AP28="x",30,0)</f>
        <v>0</v>
      </c>
      <c r="AR22" s="356">
        <f>IF(AQ22&lt;=50,0,IF(AQ22&lt;=75,1,IF(AQ22&lt;=100,2,"Error")))</f>
        <v>0</v>
      </c>
      <c r="AS22" s="54" t="s">
        <v>228</v>
      </c>
      <c r="AT22" s="45"/>
      <c r="AU22" s="45">
        <f>IF(AT22="x",15,0)+IF(AT23="x",5,0)+IF(AT24="x",15,0)+IF(AT25="x",10,0)+IF(AT26="x",15,0)+IF(AT27="x",10,0)+IF(AT28="x",30,0)</f>
        <v>0</v>
      </c>
      <c r="AV22" s="356">
        <f>IF(AU22&lt;=50,0,IF(AU22&lt;=75,1,IF(AU22&lt;=100,2,"Error")))</f>
        <v>0</v>
      </c>
      <c r="AW22" s="54" t="s">
        <v>228</v>
      </c>
      <c r="AX22" s="45"/>
      <c r="AY22" s="45">
        <f>IF(AX22="x",15,0)+IF(AX23="x",5,0)+IF(AX24="x",15,0)+IF(AX25="x",10,0)+IF(AX26="x",15,0)+IF(AX27="x",10,0)+IF(AX28="x",30,0)</f>
        <v>0</v>
      </c>
      <c r="AZ22" s="356">
        <f>IF(AY22&lt;=50,0,IF(AY22&lt;=75,1,IF(AY22&lt;=100,2,"Error")))</f>
        <v>0</v>
      </c>
      <c r="BA22" s="54" t="s">
        <v>228</v>
      </c>
      <c r="BB22" s="45"/>
      <c r="BC22" s="45">
        <f>IF(BB22="x",15,0)+IF(BB23="x",5,0)+IF(BB24="x",15,0)+IF(BB25="x",10,0)+IF(BB26="x",15,0)+IF(BB27="x",10,0)+IF(BB28="x",30,0)</f>
        <v>0</v>
      </c>
      <c r="BD22" s="356">
        <f>IF(BC22&lt;=50,0,IF(BC22&lt;=75,1,IF(BC22&lt;=100,2,"Error")))</f>
        <v>0</v>
      </c>
      <c r="BE22" s="54" t="s">
        <v>228</v>
      </c>
      <c r="BF22" s="45"/>
      <c r="BG22" s="45">
        <f>IF(BF22="x",15,0)+IF(BF23="x",5,0)+IF(BF24="x",15,0)+IF(BF25="x",10,0)+IF(BF26="x",15,0)+IF(BF27="x",10,0)+IF(BF28="x",30,0)</f>
        <v>0</v>
      </c>
      <c r="BH22" s="356">
        <f>IF(BG22&lt;=50,0,IF(BG22&lt;=75,1,IF(BG22&lt;=100,2,"Error")))</f>
        <v>0</v>
      </c>
      <c r="BI22" s="54" t="s">
        <v>228</v>
      </c>
      <c r="BJ22" s="45"/>
      <c r="BK22" s="45">
        <f>IF(BJ22="x",15,0)+IF(BJ23="x",5,0)+IF(BJ24="x",15,0)+IF(BJ25="x",10,0)+IF(BJ26="x",15,0)+IF(BJ27="x",10,0)+IF(BJ28="x",30,0)</f>
        <v>0</v>
      </c>
      <c r="BL22" s="356">
        <f>IF(BK22&lt;=50,0,IF(BK22&lt;=75,1,IF(BK22&lt;=100,2,"Error")))</f>
        <v>0</v>
      </c>
      <c r="BM22" s="54" t="s">
        <v>228</v>
      </c>
      <c r="BN22" s="45"/>
      <c r="BO22" s="45">
        <f>IF(BN22="x",15,0)+IF(BN23="x",5,0)+IF(BN24="x",15,0)+IF(BN25="x",10,0)+IF(BN26="x",15,0)+IF(BN27="x",10,0)+IF(BN28="x",30,0)</f>
        <v>0</v>
      </c>
      <c r="BP22" s="356">
        <f>IF(BO22&lt;=50,0,IF(BO22&lt;=75,1,IF(BO22&lt;=100,2,"Error")))</f>
        <v>0</v>
      </c>
      <c r="BQ22" s="54" t="s">
        <v>228</v>
      </c>
      <c r="BR22" s="45"/>
      <c r="BS22" s="45">
        <f>IF(BR22="x",15,0)+IF(BR23="x",5,0)+IF(BR24="x",15,0)+IF(BR25="x",10,0)+IF(BR26="x",15,0)+IF(BR27="x",10,0)+IF(BR28="x",30,0)</f>
        <v>0</v>
      </c>
      <c r="BT22" s="356">
        <f>IF(BS22&lt;=50,0,IF(BS22&lt;=75,1,IF(BS22&lt;=100,2,"Error")))</f>
        <v>0</v>
      </c>
      <c r="BU22" s="54" t="s">
        <v>228</v>
      </c>
      <c r="BV22" s="45"/>
      <c r="BW22" s="45">
        <f>IF(BV22="x",15,0)+IF(BV23="x",5,0)+IF(BV24="x",15,0)+IF(BV25="x",10,0)+IF(BV26="x",15,0)+IF(BV27="x",10,0)+IF(BV28="x",30,0)</f>
        <v>0</v>
      </c>
      <c r="BX22" s="356">
        <f>IF(BW22&lt;=50,0,IF(BW22&lt;=75,1,IF(BW22&lt;=100,2,"Error")))</f>
        <v>0</v>
      </c>
      <c r="BY22" s="54" t="s">
        <v>228</v>
      </c>
      <c r="BZ22" s="45"/>
      <c r="CA22" s="45">
        <f>IF(BZ22="x",15,0)+IF(BZ23="x",5,0)+IF(BZ24="x",15,0)+IF(BZ25="x",10,0)+IF(BZ26="x",15,0)+IF(BZ27="x",10,0)+IF(BZ28="x",30,0)</f>
        <v>0</v>
      </c>
      <c r="CB22" s="356">
        <f>IF(CA22&lt;=50,0,IF(CA22&lt;=75,1,IF(CA22&lt;=100,2,"Error")))</f>
        <v>0</v>
      </c>
      <c r="CC22" s="54" t="s">
        <v>228</v>
      </c>
      <c r="CD22" s="45"/>
      <c r="CE22" s="45">
        <f>IF(CD22="x",15,0)+IF(CD23="x",5,0)+IF(CD24="x",15,0)+IF(CD25="x",10,0)+IF(CD26="x",15,0)+IF(CD27="x",10,0)+IF(CD28="x",30,0)</f>
        <v>0</v>
      </c>
      <c r="CF22" s="356">
        <f>IF(CE22&lt;=50,0,IF(CE22&lt;=75,1,IF(CE22&lt;=100,2,"Error")))</f>
        <v>0</v>
      </c>
      <c r="CG22" s="54" t="s">
        <v>228</v>
      </c>
      <c r="CH22" s="45"/>
      <c r="CI22" s="45">
        <f>IF(CH22="x",15,0)+IF(CH23="x",5,0)+IF(CH24="x",15,0)+IF(CH25="x",10,0)+IF(CH26="x",15,0)+IF(CH27="x",10,0)+IF(CH28="x",30,0)</f>
        <v>0</v>
      </c>
      <c r="CJ22" s="356">
        <f>IF(CI22&lt;=50,0,IF(CI22&lt;=75,1,IF(CI22&lt;=100,2,"Error")))</f>
        <v>0</v>
      </c>
      <c r="CK22" s="54" t="s">
        <v>228</v>
      </c>
      <c r="CL22" s="45" t="s">
        <v>395</v>
      </c>
      <c r="CM22" s="45">
        <f>IF(CL22="x",15,0)+IF(CL23="x",5,0)+IF(CL24="x",15,0)+IF(CL25="x",10,0)+IF(CL26="x",15,0)+IF(CL27="x",10,0)+IF(CL28="x",30,0)</f>
        <v>85</v>
      </c>
      <c r="CN22" s="356">
        <f>IF(CM22&lt;=50,0,IF(CM22&lt;=75,1,IF(CM22&lt;=100,2,"Error")))</f>
        <v>2</v>
      </c>
      <c r="CO22" s="54" t="s">
        <v>228</v>
      </c>
      <c r="CP22" s="115"/>
      <c r="CQ22" s="45">
        <f>IF(CP22="x",15,0)+IF(CP23="x",5,0)+IF(CP24="x",15,0)+IF(CP25="x",10,0)+IF(CP26="x",15,0)+IF(CP27="x",10,0)+IF(CP28="x",30,0)</f>
        <v>0</v>
      </c>
      <c r="CR22" s="356">
        <f>IF(CQ22&lt;=50,0,IF(CQ22&lt;=75,1,IF(CQ22&lt;=100,2,"Error")))</f>
        <v>0</v>
      </c>
      <c r="CS22" s="54" t="s">
        <v>228</v>
      </c>
      <c r="CT22" s="45"/>
      <c r="CU22" s="45">
        <f>IF(CT22="x",15,0)+IF(CT23="x",5,0)+IF(CT24="x",15,0)+IF(CT25="x",10,0)+IF(CT26="x",15,0)+IF(CT27="x",10,0)+IF(CT28="x",30,0)</f>
        <v>0</v>
      </c>
      <c r="CV22" s="356">
        <f>IF(CU22&lt;=50,0,IF(CU22&lt;=75,1,IF(CU22&lt;=100,2,"Error")))</f>
        <v>0</v>
      </c>
      <c r="CW22" s="54" t="s">
        <v>228</v>
      </c>
      <c r="CX22" s="45"/>
      <c r="CY22" s="45">
        <f>IF(CX22="x",15,0)+IF(CX23="x",5,0)+IF(CX24="x",15,0)+IF(CX25="x",10,0)+IF(CX26="x",15,0)+IF(CX27="x",10,0)+IF(CX28="x",30,0)</f>
        <v>0</v>
      </c>
      <c r="CZ22" s="356">
        <f>IF(CY22&lt;=50,0,IF(CY22&lt;=75,1,IF(CY22&lt;=100,2,"Error")))</f>
        <v>0</v>
      </c>
      <c r="DA22" s="54" t="s">
        <v>228</v>
      </c>
      <c r="DB22" s="45"/>
      <c r="DC22" s="45">
        <f>IF(DB22="x",15,0)+IF(DB23="x",5,0)+IF(DB24="x",15,0)+IF(DB25="x",10,0)+IF(DB26="x",15,0)+IF(DB27="x",10,0)+IF(DB28="x",30,0)</f>
        <v>0</v>
      </c>
      <c r="DD22" s="356">
        <f>IF(DC22&lt;=50,0,IF(DC22&lt;=75,1,IF(DC22&lt;=100,2,"Error")))</f>
        <v>0</v>
      </c>
      <c r="DE22" s="54" t="s">
        <v>228</v>
      </c>
      <c r="DF22" s="45"/>
      <c r="DG22" s="45">
        <f>IF(DF22="x",15,0)+IF(DF23="x",5,0)+IF(DF24="x",15,0)+IF(DF25="x",10,0)+IF(DF26="x",15,0)+IF(DF27="x",10,0)+IF(DF28="x",30,0)</f>
        <v>0</v>
      </c>
      <c r="DH22" s="356">
        <f>IF(DG22&lt;=50,0,IF(DG22&lt;=75,1,IF(DG22&lt;=100,2,"Error")))</f>
        <v>0</v>
      </c>
      <c r="DI22" s="54" t="s">
        <v>228</v>
      </c>
      <c r="DJ22" s="45"/>
      <c r="DK22" s="45">
        <f>IF(DJ22="x",15,0)+IF(DJ23="x",5,0)+IF(DJ24="x",15,0)+IF(DJ25="x",10,0)+IF(DJ26="x",15,0)+IF(DJ27="x",10,0)+IF(DJ28="x",30,0)</f>
        <v>0</v>
      </c>
      <c r="DL22" s="356">
        <f>IF(DK22&lt;=50,0,IF(DK22&lt;=75,1,IF(DK22&lt;=100,2,"Error")))</f>
        <v>0</v>
      </c>
      <c r="DM22" s="54" t="s">
        <v>228</v>
      </c>
      <c r="DN22" s="45"/>
      <c r="DO22" s="45">
        <f>IF(DN22="x",15,0)+IF(DN23="x",5,0)+IF(DN24="x",15,0)+IF(DN25="x",10,0)+IF(DN26="x",15,0)+IF(DN27="x",10,0)+IF(DN28="x",30,0)</f>
        <v>0</v>
      </c>
      <c r="DP22" s="356">
        <f>IF(DO22&lt;=50,0,IF(DO22&lt;=75,1,IF(DO22&lt;=100,2,"Error")))</f>
        <v>0</v>
      </c>
      <c r="DQ22" s="54" t="s">
        <v>228</v>
      </c>
      <c r="DR22" s="45" t="s">
        <v>395</v>
      </c>
      <c r="DS22" s="45">
        <f>IF(DR22="x",15,0)+IF(DR23="x",5,0)+IF(DR24="x",15,0)+IF(DR25="x",10,0)+IF(DR26="x",15,0)+IF(DR27="x",10,0)+IF(DR28="x",30,0)</f>
        <v>85</v>
      </c>
      <c r="DT22" s="356">
        <f>IF(DS22&lt;=50,0,IF(DS22&lt;=75,1,IF(DS22&lt;=100,2,"Error")))</f>
        <v>2</v>
      </c>
      <c r="DU22" s="54" t="s">
        <v>228</v>
      </c>
      <c r="DV22" s="45" t="s">
        <v>395</v>
      </c>
      <c r="DW22" s="45">
        <f>IF(DV22="x",15,0)+IF(DV23="x",5,0)+IF(DV24="x",15,0)+IF(DV25="x",10,0)+IF(DV26="x",15,0)+IF(DV27="x",10,0)+IF(DV28="x",30,0)</f>
        <v>85</v>
      </c>
      <c r="DX22" s="356">
        <f>IF(DW22&lt;=50,0,IF(DW22&lt;=75,1,IF(DW22&lt;=100,2,"Error")))</f>
        <v>2</v>
      </c>
      <c r="DY22" s="54" t="s">
        <v>228</v>
      </c>
      <c r="DZ22" s="45"/>
      <c r="EA22" s="45">
        <f>IF(DZ22="x",15,0)+IF(DZ23="x",5,0)+IF(DZ24="x",15,0)+IF(DZ25="x",10,0)+IF(DZ26="x",15,0)+IF(DZ27="x",10,0)+IF(DZ28="x",30,0)</f>
        <v>0</v>
      </c>
      <c r="EB22" s="356">
        <f>IF(EA22&lt;=50,0,IF(EA22&lt;=75,1,IF(EA22&lt;=100,2,"Error")))</f>
        <v>0</v>
      </c>
      <c r="EC22" s="54" t="s">
        <v>228</v>
      </c>
      <c r="ED22" s="45" t="s">
        <v>395</v>
      </c>
      <c r="EE22" s="45">
        <f>IF(ED22="x",15,0)+IF(ED23="x",5,0)+IF(ED24="x",15,0)+IF(ED25="x",10,0)+IF(ED26="x",15,0)+IF(ED27="x",10,0)+IF(ED28="x",30,0)</f>
        <v>55</v>
      </c>
      <c r="EF22" s="356">
        <f>IF(EE22&lt;=50,0,IF(EE22&lt;=75,1,IF(EE22&lt;=100,2,"Error")))</f>
        <v>1</v>
      </c>
      <c r="EG22" s="54" t="s">
        <v>228</v>
      </c>
      <c r="EH22" s="45"/>
      <c r="EI22" s="45">
        <f>IF(EH22="x",15,0)+IF(EH23="x",5,0)+IF(EH24="x",15,0)+IF(EH25="x",10,0)+IF(EH26="x",15,0)+IF(EH27="x",10,0)+IF(EH28="x",30,0)</f>
        <v>0</v>
      </c>
      <c r="EJ22" s="356">
        <f>IF(EI22&lt;=50,0,IF(EI22&lt;=75,1,IF(EI22&lt;=100,2,"Error")))</f>
        <v>0</v>
      </c>
      <c r="EK22" s="54" t="s">
        <v>228</v>
      </c>
      <c r="EL22" s="45"/>
      <c r="EM22" s="45">
        <f>IF(EL22="x",15,0)+IF(EL23="x",5,0)+IF(EL24="x",15,0)+IF(EL25="x",10,0)+IF(EL26="x",15,0)+IF(EL27="x",10,0)+IF(EL28="x",30,0)</f>
        <v>85</v>
      </c>
      <c r="EN22" s="356">
        <f>IF(EM22&lt;=50,0,IF(EM22&lt;=75,1,IF(EM22&lt;=100,2,"Error")))</f>
        <v>2</v>
      </c>
      <c r="EO22" s="54" t="s">
        <v>228</v>
      </c>
      <c r="EP22" s="45"/>
      <c r="EQ22" s="45">
        <f>IF(EP22="x",15,0)+IF(EP23="x",5,0)+IF(EP24="x",15,0)+IF(EP25="x",10,0)+IF(EP26="x",15,0)+IF(EP27="x",10,0)+IF(EP28="x",30,0)</f>
        <v>0</v>
      </c>
      <c r="ER22" s="356">
        <f>IF(EQ22&lt;=50,0,IF(EQ22&lt;=75,1,IF(EQ22&lt;=100,2,"Error")))</f>
        <v>0</v>
      </c>
      <c r="ES22" s="54" t="s">
        <v>228</v>
      </c>
      <c r="ET22" s="45"/>
      <c r="EU22" s="45">
        <f>IF(ET22="x",15,0)+IF(ET23="x",5,0)+IF(ET24="x",15,0)+IF(ET25="x",10,0)+IF(ET26="x",15,0)+IF(ET27="x",10,0)+IF(ET28="x",30,0)</f>
        <v>0</v>
      </c>
      <c r="EV22" s="356">
        <f>IF(EU22&lt;=50,0,IF(EU22&lt;=75,1,IF(EU22&lt;=100,2,"Error")))</f>
        <v>0</v>
      </c>
      <c r="EW22" s="54" t="s">
        <v>228</v>
      </c>
      <c r="EX22" s="45"/>
      <c r="EY22" s="45">
        <f>IF(EX22="x",15,0)+IF(EX23="x",5,0)+IF(EX24="x",15,0)+IF(EX25="x",10,0)+IF(EX26="x",15,0)+IF(EX27="x",10,0)+IF(EX28="x",30,0)</f>
        <v>0</v>
      </c>
      <c r="EZ22" s="356">
        <f>IF(EY22&lt;=50,0,IF(EY22&lt;=75,1,IF(EY22&lt;=100,2,"Error")))</f>
        <v>0</v>
      </c>
      <c r="FA22" s="54" t="s">
        <v>228</v>
      </c>
      <c r="FB22" s="45"/>
      <c r="FC22" s="45">
        <f>IF(FB22="x",15,0)+IF(FB23="x",5,0)+IF(FB24="x",15,0)+IF(FB25="x",10,0)+IF(FB26="x",15,0)+IF(FB27="x",10,0)+IF(FB28="x",30,0)</f>
        <v>0</v>
      </c>
      <c r="FD22" s="356">
        <f>IF(FC22&lt;=50,0,IF(FC22&lt;=75,1,IF(FC22&lt;=100,2,"Error")))</f>
        <v>0</v>
      </c>
      <c r="FE22" s="54" t="s">
        <v>228</v>
      </c>
      <c r="FF22" s="45" t="s">
        <v>395</v>
      </c>
      <c r="FG22" s="45">
        <f>IF(FF22="x",15,0)+IF(FF23="x",5,0)+IF(FF24="x",15,0)+IF(FF25="x",10,0)+IF(FF26="x",15,0)+IF(FF27="x",10,0)+IF(FF28="x",30,0)</f>
        <v>85</v>
      </c>
      <c r="FH22" s="356">
        <f>IF(FG22&lt;=50,0,IF(FG22&lt;=75,1,IF(FG22&lt;=100,2,"Error")))</f>
        <v>2</v>
      </c>
      <c r="FI22" s="54" t="s">
        <v>228</v>
      </c>
      <c r="FJ22" s="45"/>
      <c r="FK22" s="45">
        <f>IF(FJ22="x",15,0)+IF(FJ23="x",5,0)+IF(FJ24="x",15,0)+IF(FJ25="x",10,0)+IF(FJ26="x",15,0)+IF(FJ27="x",10,0)+IF(FJ28="x",30,0)</f>
        <v>0</v>
      </c>
      <c r="FL22" s="356">
        <f>IF(FK22&lt;=50,0,IF(FK22&lt;=75,1,IF(FK22&lt;=100,2,"Error")))</f>
        <v>0</v>
      </c>
      <c r="FM22" s="54" t="s">
        <v>228</v>
      </c>
      <c r="FN22" s="45"/>
      <c r="FO22" s="45">
        <f>IF(FN22="x",15,0)+IF(FN23="x",5,0)+IF(FN24="x",15,0)+IF(FN25="x",10,0)+IF(FN26="x",15,0)+IF(FN27="x",10,0)+IF(FN28="x",30,0)</f>
        <v>0</v>
      </c>
      <c r="FP22" s="356">
        <f>IF(FO22&lt;=50,0,IF(FO22&lt;=75,1,IF(FO22&lt;=100,2,"Error")))</f>
        <v>0</v>
      </c>
      <c r="FQ22" s="54" t="s">
        <v>228</v>
      </c>
      <c r="FR22" s="45"/>
      <c r="FS22" s="45">
        <f>IF(FR22="x",15,0)+IF(FR23="x",5,0)+IF(FR24="x",15,0)+IF(FR25="x",10,0)+IF(FR26="x",15,0)+IF(FR27="x",10,0)+IF(FR28="x",30,0)</f>
        <v>0</v>
      </c>
      <c r="FT22" s="356">
        <f>IF(FS22&lt;=50,0,IF(FS22&lt;=75,1,IF(FS22&lt;=100,2,"Error")))</f>
        <v>0</v>
      </c>
      <c r="FU22" s="54" t="s">
        <v>228</v>
      </c>
      <c r="FV22" s="128" t="s">
        <v>395</v>
      </c>
      <c r="FW22" s="45">
        <f>IF(FV22="x",15,0)+IF(FV23="x",5,0)+IF(FV24="x",15,0)+IF(FV25="x",10,0)+IF(FV26="x",15,0)+IF(FV27="x",10,0)+IF(FV28="x",30,0)</f>
        <v>75</v>
      </c>
      <c r="FX22" s="356">
        <f>IF(FW22&lt;=50,0,IF(FW22&lt;=75,1,IF(FW22&lt;=100,2,"Error")))</f>
        <v>1</v>
      </c>
      <c r="FY22" s="54" t="s">
        <v>228</v>
      </c>
      <c r="FZ22" s="45"/>
      <c r="GA22" s="45">
        <f>IF(FZ22="x",15,0)+IF(FZ23="x",5,0)+IF(FZ24="x",15,0)+IF(FZ25="x",10,0)+IF(FZ26="x",15,0)+IF(FZ27="x",10,0)+IF(FZ28="x",30,0)</f>
        <v>0</v>
      </c>
      <c r="GB22" s="356">
        <f>IF(GA22&lt;=50,0,IF(GA22&lt;=75,1,IF(GA22&lt;=100,2,"Error")))</f>
        <v>0</v>
      </c>
      <c r="GC22" s="54" t="s">
        <v>228</v>
      </c>
      <c r="GD22" s="45"/>
      <c r="GE22" s="45">
        <f>IF(GD22="x",15,0)+IF(GD23="x",5,0)+IF(GD24="x",15,0)+IF(GD25="x",10,0)+IF(GD26="x",15,0)+IF(GD27="x",10,0)+IF(GD28="x",30,0)</f>
        <v>0</v>
      </c>
      <c r="GF22" s="356">
        <f>IF(GE22&lt;=50,0,IF(GE22&lt;=75,1,IF(GE22&lt;=100,2,"Error")))</f>
        <v>0</v>
      </c>
      <c r="GG22" s="54" t="s">
        <v>228</v>
      </c>
      <c r="GH22" s="45"/>
      <c r="GI22" s="45">
        <f>IF(GH22="x",15,0)+IF(GH23="x",5,0)+IF(GH24="x",15,0)+IF(GH25="x",10,0)+IF(GH26="x",15,0)+IF(GH27="x",10,0)+IF(GH28="x",30,0)</f>
        <v>0</v>
      </c>
      <c r="GJ22" s="356">
        <f>IF(GI22&lt;=50,0,IF(GI22&lt;=75,1,IF(GI22&lt;=100,2,"Error")))</f>
        <v>0</v>
      </c>
      <c r="GK22" s="54" t="s">
        <v>228</v>
      </c>
      <c r="GL22" s="128" t="s">
        <v>395</v>
      </c>
      <c r="GM22" s="45">
        <f>IF(GL22="x",15,0)+IF(GL23="x",5,0)+IF(GL24="x",15,0)+IF(GL25="x",10,0)+IF(GL26="x",15,0)+IF(GL27="x",10,0)+IF(GL28="x",30,0)</f>
        <v>85</v>
      </c>
      <c r="GN22" s="356">
        <f>IF(GM22&lt;=50,0,IF(GM22&lt;=75,1,IF(GM22&lt;=100,2,"Error")))</f>
        <v>2</v>
      </c>
      <c r="GO22" s="54" t="s">
        <v>228</v>
      </c>
      <c r="GP22" s="45"/>
      <c r="GQ22" s="45">
        <f>IF(GP22="x",15,0)+IF(GP23="x",5,0)+IF(GP24="x",15,0)+IF(GP25="x",10,0)+IF(GP26="x",15,0)+IF(GP27="x",10,0)+IF(GP28="x",30,0)</f>
        <v>0</v>
      </c>
      <c r="GR22" s="356">
        <f>IF(GQ22&lt;=50,0,IF(GQ22&lt;=75,1,IF(GQ22&lt;=100,2,"Error")))</f>
        <v>0</v>
      </c>
      <c r="GS22" s="54" t="s">
        <v>228</v>
      </c>
      <c r="GT22" s="45"/>
      <c r="GU22" s="45">
        <f>IF(GT22="x",15,0)+IF(GT23="x",5,0)+IF(GT24="x",15,0)+IF(GT25="x",10,0)+IF(GT26="x",15,0)+IF(GT27="x",10,0)+IF(GT28="x",30,0)</f>
        <v>0</v>
      </c>
      <c r="GV22" s="356">
        <f>IF(GU22&lt;=50,0,IF(GU22&lt;=75,1,IF(GU22&lt;=100,2,"Error")))</f>
        <v>0</v>
      </c>
    </row>
    <row r="23" spans="1:204" ht="33.75" x14ac:dyDescent="0.25">
      <c r="A23" s="54" t="s">
        <v>229</v>
      </c>
      <c r="B23" s="45" t="s">
        <v>395</v>
      </c>
      <c r="C23" s="54"/>
      <c r="D23" s="356"/>
      <c r="E23" s="54" t="s">
        <v>229</v>
      </c>
      <c r="F23" s="112"/>
      <c r="G23" s="54"/>
      <c r="H23" s="356"/>
      <c r="I23" s="54" t="s">
        <v>229</v>
      </c>
      <c r="J23" s="112"/>
      <c r="K23" s="54"/>
      <c r="L23" s="356"/>
      <c r="M23" s="54" t="s">
        <v>229</v>
      </c>
      <c r="N23" s="45"/>
      <c r="O23" s="54"/>
      <c r="P23" s="369"/>
      <c r="Q23" s="54" t="s">
        <v>229</v>
      </c>
      <c r="R23" s="136" t="s">
        <v>395</v>
      </c>
      <c r="S23" s="54"/>
      <c r="T23" s="356"/>
      <c r="U23" s="54" t="s">
        <v>229</v>
      </c>
      <c r="V23" s="45"/>
      <c r="W23" s="54"/>
      <c r="X23" s="356"/>
      <c r="Y23" s="54" t="s">
        <v>229</v>
      </c>
      <c r="Z23" s="112"/>
      <c r="AA23" s="54"/>
      <c r="AB23" s="356"/>
      <c r="AC23" s="54" t="s">
        <v>229</v>
      </c>
      <c r="AD23" s="45"/>
      <c r="AE23" s="54"/>
      <c r="AF23" s="356"/>
      <c r="AG23" s="54" t="s">
        <v>229</v>
      </c>
      <c r="AH23" s="112"/>
      <c r="AI23" s="54"/>
      <c r="AJ23" s="356"/>
      <c r="AK23" s="54" t="s">
        <v>229</v>
      </c>
      <c r="AL23" s="45"/>
      <c r="AM23" s="54"/>
      <c r="AN23" s="356"/>
      <c r="AO23" s="54" t="s">
        <v>229</v>
      </c>
      <c r="AP23" s="45"/>
      <c r="AQ23" s="54"/>
      <c r="AR23" s="356"/>
      <c r="AS23" s="54" t="s">
        <v>229</v>
      </c>
      <c r="AT23" s="45"/>
      <c r="AU23" s="54"/>
      <c r="AV23" s="356"/>
      <c r="AW23" s="54" t="s">
        <v>229</v>
      </c>
      <c r="AX23" s="45"/>
      <c r="AY23" s="54"/>
      <c r="AZ23" s="356"/>
      <c r="BA23" s="54" t="s">
        <v>229</v>
      </c>
      <c r="BB23" s="45"/>
      <c r="BC23" s="54"/>
      <c r="BD23" s="356"/>
      <c r="BE23" s="54" t="s">
        <v>229</v>
      </c>
      <c r="BF23" s="45"/>
      <c r="BG23" s="54"/>
      <c r="BH23" s="356"/>
      <c r="BI23" s="54" t="s">
        <v>229</v>
      </c>
      <c r="BJ23" s="45"/>
      <c r="BK23" s="54"/>
      <c r="BL23" s="356"/>
      <c r="BM23" s="54" t="s">
        <v>229</v>
      </c>
      <c r="BN23" s="45"/>
      <c r="BO23" s="54"/>
      <c r="BP23" s="356"/>
      <c r="BQ23" s="54" t="s">
        <v>229</v>
      </c>
      <c r="BR23" s="45"/>
      <c r="BS23" s="54"/>
      <c r="BT23" s="356"/>
      <c r="BU23" s="54" t="s">
        <v>229</v>
      </c>
      <c r="BV23" s="45"/>
      <c r="BW23" s="54"/>
      <c r="BX23" s="356"/>
      <c r="BY23" s="54" t="s">
        <v>229</v>
      </c>
      <c r="BZ23" s="45"/>
      <c r="CA23" s="54"/>
      <c r="CB23" s="356"/>
      <c r="CC23" s="54" t="s">
        <v>229</v>
      </c>
      <c r="CD23" s="45"/>
      <c r="CE23" s="54"/>
      <c r="CF23" s="356"/>
      <c r="CG23" s="54" t="s">
        <v>229</v>
      </c>
      <c r="CH23" s="45"/>
      <c r="CI23" s="54"/>
      <c r="CJ23" s="356"/>
      <c r="CK23" s="54" t="s">
        <v>229</v>
      </c>
      <c r="CL23" s="45" t="s">
        <v>395</v>
      </c>
      <c r="CM23" s="54"/>
      <c r="CN23" s="356"/>
      <c r="CO23" s="54" t="s">
        <v>229</v>
      </c>
      <c r="CP23" s="115"/>
      <c r="CQ23" s="54"/>
      <c r="CR23" s="356"/>
      <c r="CS23" s="54" t="s">
        <v>229</v>
      </c>
      <c r="CT23" s="45"/>
      <c r="CU23" s="54"/>
      <c r="CV23" s="356"/>
      <c r="CW23" s="54" t="s">
        <v>229</v>
      </c>
      <c r="CX23" s="45"/>
      <c r="CY23" s="54"/>
      <c r="CZ23" s="356"/>
      <c r="DA23" s="54" t="s">
        <v>229</v>
      </c>
      <c r="DB23" s="45"/>
      <c r="DC23" s="54"/>
      <c r="DD23" s="356"/>
      <c r="DE23" s="54" t="s">
        <v>229</v>
      </c>
      <c r="DF23" s="45"/>
      <c r="DG23" s="54"/>
      <c r="DH23" s="356"/>
      <c r="DI23" s="54" t="s">
        <v>229</v>
      </c>
      <c r="DJ23" s="45"/>
      <c r="DK23" s="54"/>
      <c r="DL23" s="356"/>
      <c r="DM23" s="54" t="s">
        <v>229</v>
      </c>
      <c r="DN23" s="45"/>
      <c r="DO23" s="54"/>
      <c r="DP23" s="356"/>
      <c r="DQ23" s="54" t="s">
        <v>229</v>
      </c>
      <c r="DR23" s="45" t="s">
        <v>395</v>
      </c>
      <c r="DS23" s="54"/>
      <c r="DT23" s="356"/>
      <c r="DU23" s="54" t="s">
        <v>229</v>
      </c>
      <c r="DV23" s="45" t="s">
        <v>395</v>
      </c>
      <c r="DW23" s="54"/>
      <c r="DX23" s="356"/>
      <c r="DY23" s="54" t="s">
        <v>229</v>
      </c>
      <c r="DZ23" s="45"/>
      <c r="EA23" s="54"/>
      <c r="EB23" s="356"/>
      <c r="EC23" s="54" t="s">
        <v>229</v>
      </c>
      <c r="ED23" s="45" t="s">
        <v>395</v>
      </c>
      <c r="EE23" s="54"/>
      <c r="EF23" s="356"/>
      <c r="EG23" s="54" t="s">
        <v>229</v>
      </c>
      <c r="EH23" s="45"/>
      <c r="EI23" s="54"/>
      <c r="EJ23" s="356"/>
      <c r="EK23" s="54" t="s">
        <v>229</v>
      </c>
      <c r="EL23" s="45" t="s">
        <v>395</v>
      </c>
      <c r="EM23" s="54"/>
      <c r="EN23" s="356"/>
      <c r="EO23" s="54" t="s">
        <v>229</v>
      </c>
      <c r="EP23" s="45"/>
      <c r="EQ23" s="54"/>
      <c r="ER23" s="356"/>
      <c r="ES23" s="54" t="s">
        <v>229</v>
      </c>
      <c r="ET23" s="45"/>
      <c r="EU23" s="54"/>
      <c r="EV23" s="356"/>
      <c r="EW23" s="54" t="s">
        <v>229</v>
      </c>
      <c r="EX23" s="45"/>
      <c r="EY23" s="54"/>
      <c r="EZ23" s="356"/>
      <c r="FA23" s="54" t="s">
        <v>229</v>
      </c>
      <c r="FB23" s="45"/>
      <c r="FC23" s="54"/>
      <c r="FD23" s="356"/>
      <c r="FE23" s="54" t="s">
        <v>229</v>
      </c>
      <c r="FF23" s="45" t="s">
        <v>395</v>
      </c>
      <c r="FG23" s="54"/>
      <c r="FH23" s="356"/>
      <c r="FI23" s="54" t="s">
        <v>229</v>
      </c>
      <c r="FJ23" s="45"/>
      <c r="FK23" s="54"/>
      <c r="FL23" s="356"/>
      <c r="FM23" s="54" t="s">
        <v>229</v>
      </c>
      <c r="FN23" s="45"/>
      <c r="FO23" s="54"/>
      <c r="FP23" s="356"/>
      <c r="FQ23" s="54" t="s">
        <v>229</v>
      </c>
      <c r="FR23" s="45"/>
      <c r="FS23" s="54"/>
      <c r="FT23" s="356"/>
      <c r="FU23" s="54" t="s">
        <v>229</v>
      </c>
      <c r="FV23" s="128" t="s">
        <v>395</v>
      </c>
      <c r="FW23" s="54"/>
      <c r="FX23" s="356"/>
      <c r="FY23" s="54" t="s">
        <v>229</v>
      </c>
      <c r="FZ23" s="45"/>
      <c r="GA23" s="54"/>
      <c r="GB23" s="356"/>
      <c r="GC23" s="54" t="s">
        <v>229</v>
      </c>
      <c r="GD23" s="45"/>
      <c r="GE23" s="54"/>
      <c r="GF23" s="356"/>
      <c r="GG23" s="54" t="s">
        <v>229</v>
      </c>
      <c r="GH23" s="45"/>
      <c r="GI23" s="54"/>
      <c r="GJ23" s="356"/>
      <c r="GK23" s="54" t="s">
        <v>229</v>
      </c>
      <c r="GL23" s="128" t="s">
        <v>395</v>
      </c>
      <c r="GM23" s="54"/>
      <c r="GN23" s="356"/>
      <c r="GO23" s="54" t="s">
        <v>229</v>
      </c>
      <c r="GP23" s="45"/>
      <c r="GQ23" s="54"/>
      <c r="GR23" s="356"/>
      <c r="GS23" s="54" t="s">
        <v>229</v>
      </c>
      <c r="GT23" s="45"/>
      <c r="GU23" s="54"/>
      <c r="GV23" s="356"/>
    </row>
    <row r="24" spans="1:204" x14ac:dyDescent="0.25">
      <c r="A24" s="54" t="s">
        <v>230</v>
      </c>
      <c r="B24" s="45"/>
      <c r="C24" s="54"/>
      <c r="D24" s="356"/>
      <c r="E24" s="54" t="s">
        <v>230</v>
      </c>
      <c r="F24" s="112"/>
      <c r="G24" s="54"/>
      <c r="H24" s="356"/>
      <c r="I24" s="54" t="s">
        <v>230</v>
      </c>
      <c r="J24" s="112"/>
      <c r="K24" s="54"/>
      <c r="L24" s="356"/>
      <c r="M24" s="54" t="s">
        <v>230</v>
      </c>
      <c r="N24" s="45"/>
      <c r="O24" s="54"/>
      <c r="P24" s="369"/>
      <c r="Q24" s="54" t="s">
        <v>230</v>
      </c>
      <c r="R24" s="136"/>
      <c r="S24" s="54"/>
      <c r="T24" s="356"/>
      <c r="U24" s="54" t="s">
        <v>230</v>
      </c>
      <c r="V24" s="45"/>
      <c r="W24" s="54"/>
      <c r="X24" s="356"/>
      <c r="Y24" s="54" t="s">
        <v>230</v>
      </c>
      <c r="Z24" s="112"/>
      <c r="AA24" s="54"/>
      <c r="AB24" s="356"/>
      <c r="AC24" s="54" t="s">
        <v>230</v>
      </c>
      <c r="AD24" s="45"/>
      <c r="AE24" s="54"/>
      <c r="AF24" s="356"/>
      <c r="AG24" s="54" t="s">
        <v>230</v>
      </c>
      <c r="AH24" s="112"/>
      <c r="AI24" s="54"/>
      <c r="AJ24" s="356"/>
      <c r="AK24" s="54" t="s">
        <v>230</v>
      </c>
      <c r="AL24" s="45"/>
      <c r="AM24" s="54"/>
      <c r="AN24" s="356"/>
      <c r="AO24" s="54" t="s">
        <v>230</v>
      </c>
      <c r="AP24" s="45"/>
      <c r="AQ24" s="54"/>
      <c r="AR24" s="356"/>
      <c r="AS24" s="54" t="s">
        <v>230</v>
      </c>
      <c r="AT24" s="45"/>
      <c r="AU24" s="54"/>
      <c r="AV24" s="356"/>
      <c r="AW24" s="54" t="s">
        <v>230</v>
      </c>
      <c r="AX24" s="45"/>
      <c r="AY24" s="54"/>
      <c r="AZ24" s="356"/>
      <c r="BA24" s="54" t="s">
        <v>230</v>
      </c>
      <c r="BB24" s="45"/>
      <c r="BC24" s="54"/>
      <c r="BD24" s="356"/>
      <c r="BE24" s="54" t="s">
        <v>230</v>
      </c>
      <c r="BF24" s="45"/>
      <c r="BG24" s="54"/>
      <c r="BH24" s="356"/>
      <c r="BI24" s="54" t="s">
        <v>230</v>
      </c>
      <c r="BJ24" s="45"/>
      <c r="BK24" s="54"/>
      <c r="BL24" s="356"/>
      <c r="BM24" s="54" t="s">
        <v>230</v>
      </c>
      <c r="BN24" s="45"/>
      <c r="BO24" s="54"/>
      <c r="BP24" s="356"/>
      <c r="BQ24" s="54" t="s">
        <v>230</v>
      </c>
      <c r="BR24" s="45"/>
      <c r="BS24" s="54"/>
      <c r="BT24" s="356"/>
      <c r="BU24" s="54" t="s">
        <v>230</v>
      </c>
      <c r="BV24" s="45"/>
      <c r="BW24" s="54"/>
      <c r="BX24" s="356"/>
      <c r="BY24" s="54" t="s">
        <v>230</v>
      </c>
      <c r="BZ24" s="45"/>
      <c r="CA24" s="54"/>
      <c r="CB24" s="356"/>
      <c r="CC24" s="54" t="s">
        <v>230</v>
      </c>
      <c r="CD24" s="45"/>
      <c r="CE24" s="54"/>
      <c r="CF24" s="356"/>
      <c r="CG24" s="54" t="s">
        <v>230</v>
      </c>
      <c r="CH24" s="45"/>
      <c r="CI24" s="54"/>
      <c r="CJ24" s="356"/>
      <c r="CK24" s="54" t="s">
        <v>230</v>
      </c>
      <c r="CL24" s="45"/>
      <c r="CM24" s="54"/>
      <c r="CN24" s="356"/>
      <c r="CO24" s="54" t="s">
        <v>230</v>
      </c>
      <c r="CP24" s="115"/>
      <c r="CQ24" s="54"/>
      <c r="CR24" s="356"/>
      <c r="CS24" s="54" t="s">
        <v>230</v>
      </c>
      <c r="CT24" s="45"/>
      <c r="CU24" s="54"/>
      <c r="CV24" s="356"/>
      <c r="CW24" s="54" t="s">
        <v>230</v>
      </c>
      <c r="CX24" s="45"/>
      <c r="CY24" s="54"/>
      <c r="CZ24" s="356"/>
      <c r="DA24" s="54" t="s">
        <v>230</v>
      </c>
      <c r="DB24" s="45"/>
      <c r="DC24" s="54"/>
      <c r="DD24" s="356"/>
      <c r="DE24" s="54" t="s">
        <v>230</v>
      </c>
      <c r="DF24" s="45"/>
      <c r="DG24" s="54"/>
      <c r="DH24" s="356"/>
      <c r="DI24" s="54" t="s">
        <v>230</v>
      </c>
      <c r="DJ24" s="45"/>
      <c r="DK24" s="54"/>
      <c r="DL24" s="356"/>
      <c r="DM24" s="54" t="s">
        <v>230</v>
      </c>
      <c r="DN24" s="45"/>
      <c r="DO24" s="54"/>
      <c r="DP24" s="356"/>
      <c r="DQ24" s="54" t="s">
        <v>230</v>
      </c>
      <c r="DR24" s="45"/>
      <c r="DS24" s="54"/>
      <c r="DT24" s="356"/>
      <c r="DU24" s="54" t="s">
        <v>230</v>
      </c>
      <c r="DV24" s="45"/>
      <c r="DW24" s="54"/>
      <c r="DX24" s="356"/>
      <c r="DY24" s="54" t="s">
        <v>230</v>
      </c>
      <c r="DZ24" s="45"/>
      <c r="EA24" s="54"/>
      <c r="EB24" s="356"/>
      <c r="EC24" s="54" t="s">
        <v>230</v>
      </c>
      <c r="ED24" s="45"/>
      <c r="EE24" s="54"/>
      <c r="EF24" s="356"/>
      <c r="EG24" s="54" t="s">
        <v>230</v>
      </c>
      <c r="EH24" s="45"/>
      <c r="EI24" s="54"/>
      <c r="EJ24" s="356"/>
      <c r="EK24" s="54" t="s">
        <v>230</v>
      </c>
      <c r="EL24" s="45" t="s">
        <v>395</v>
      </c>
      <c r="EM24" s="54"/>
      <c r="EN24" s="356"/>
      <c r="EO24" s="54" t="s">
        <v>230</v>
      </c>
      <c r="EP24" s="45"/>
      <c r="EQ24" s="54"/>
      <c r="ER24" s="356"/>
      <c r="ES24" s="54" t="s">
        <v>230</v>
      </c>
      <c r="ET24" s="45"/>
      <c r="EU24" s="54"/>
      <c r="EV24" s="356"/>
      <c r="EW24" s="54" t="s">
        <v>230</v>
      </c>
      <c r="EX24" s="45"/>
      <c r="EY24" s="54"/>
      <c r="EZ24" s="356"/>
      <c r="FA24" s="54" t="s">
        <v>230</v>
      </c>
      <c r="FB24" s="45"/>
      <c r="FC24" s="54"/>
      <c r="FD24" s="356"/>
      <c r="FE24" s="54" t="s">
        <v>230</v>
      </c>
      <c r="FF24" s="45"/>
      <c r="FG24" s="54"/>
      <c r="FH24" s="356"/>
      <c r="FI24" s="54" t="s">
        <v>230</v>
      </c>
      <c r="FJ24" s="45"/>
      <c r="FK24" s="54"/>
      <c r="FL24" s="356"/>
      <c r="FM24" s="54" t="s">
        <v>230</v>
      </c>
      <c r="FN24" s="45"/>
      <c r="FO24" s="54"/>
      <c r="FP24" s="356"/>
      <c r="FQ24" s="54" t="s">
        <v>230</v>
      </c>
      <c r="FR24" s="45"/>
      <c r="FS24" s="54"/>
      <c r="FT24" s="356"/>
      <c r="FU24" s="54" t="s">
        <v>230</v>
      </c>
      <c r="FV24" s="128"/>
      <c r="FW24" s="54"/>
      <c r="FX24" s="356"/>
      <c r="FY24" s="54" t="s">
        <v>230</v>
      </c>
      <c r="FZ24" s="45"/>
      <c r="GA24" s="54"/>
      <c r="GB24" s="356"/>
      <c r="GC24" s="54" t="s">
        <v>230</v>
      </c>
      <c r="GD24" s="45"/>
      <c r="GE24" s="54"/>
      <c r="GF24" s="356"/>
      <c r="GG24" s="54" t="s">
        <v>230</v>
      </c>
      <c r="GH24" s="45"/>
      <c r="GI24" s="54"/>
      <c r="GJ24" s="356"/>
      <c r="GK24" s="54" t="s">
        <v>230</v>
      </c>
      <c r="GL24" s="128"/>
      <c r="GM24" s="54"/>
      <c r="GN24" s="356"/>
      <c r="GO24" s="54" t="s">
        <v>230</v>
      </c>
      <c r="GP24" s="45"/>
      <c r="GQ24" s="54"/>
      <c r="GR24" s="356"/>
      <c r="GS24" s="54" t="s">
        <v>230</v>
      </c>
      <c r="GT24" s="45"/>
      <c r="GU24" s="54"/>
      <c r="GV24" s="356"/>
    </row>
    <row r="25" spans="1:204" x14ac:dyDescent="0.25">
      <c r="A25" s="54" t="s">
        <v>231</v>
      </c>
      <c r="B25" s="45" t="s">
        <v>395</v>
      </c>
      <c r="C25" s="54"/>
      <c r="D25" s="356"/>
      <c r="E25" s="54" t="s">
        <v>231</v>
      </c>
      <c r="F25" s="112"/>
      <c r="G25" s="54"/>
      <c r="H25" s="356"/>
      <c r="I25" s="54" t="s">
        <v>231</v>
      </c>
      <c r="J25" s="112"/>
      <c r="K25" s="54"/>
      <c r="L25" s="356"/>
      <c r="M25" s="54" t="s">
        <v>231</v>
      </c>
      <c r="N25" s="45" t="s">
        <v>395</v>
      </c>
      <c r="O25" s="54"/>
      <c r="P25" s="369"/>
      <c r="Q25" s="54" t="s">
        <v>231</v>
      </c>
      <c r="R25" s="136" t="s">
        <v>395</v>
      </c>
      <c r="S25" s="54"/>
      <c r="T25" s="356"/>
      <c r="U25" s="54" t="s">
        <v>231</v>
      </c>
      <c r="V25" s="45"/>
      <c r="W25" s="54"/>
      <c r="X25" s="356"/>
      <c r="Y25" s="54" t="s">
        <v>231</v>
      </c>
      <c r="Z25" s="112"/>
      <c r="AA25" s="54"/>
      <c r="AB25" s="356"/>
      <c r="AC25" s="54" t="s">
        <v>231</v>
      </c>
      <c r="AD25" s="45"/>
      <c r="AE25" s="54"/>
      <c r="AF25" s="356"/>
      <c r="AG25" s="54" t="s">
        <v>231</v>
      </c>
      <c r="AH25" s="112"/>
      <c r="AI25" s="54"/>
      <c r="AJ25" s="356"/>
      <c r="AK25" s="54" t="s">
        <v>231</v>
      </c>
      <c r="AL25" s="45"/>
      <c r="AM25" s="54"/>
      <c r="AN25" s="356"/>
      <c r="AO25" s="54" t="s">
        <v>231</v>
      </c>
      <c r="AP25" s="45"/>
      <c r="AQ25" s="54"/>
      <c r="AR25" s="356"/>
      <c r="AS25" s="54" t="s">
        <v>231</v>
      </c>
      <c r="AT25" s="45"/>
      <c r="AU25" s="54"/>
      <c r="AV25" s="356"/>
      <c r="AW25" s="54" t="s">
        <v>231</v>
      </c>
      <c r="AX25" s="45"/>
      <c r="AY25" s="54"/>
      <c r="AZ25" s="356"/>
      <c r="BA25" s="54" t="s">
        <v>231</v>
      </c>
      <c r="BB25" s="45"/>
      <c r="BC25" s="54"/>
      <c r="BD25" s="356"/>
      <c r="BE25" s="54" t="s">
        <v>231</v>
      </c>
      <c r="BF25" s="45"/>
      <c r="BG25" s="54"/>
      <c r="BH25" s="356"/>
      <c r="BI25" s="54" t="s">
        <v>231</v>
      </c>
      <c r="BJ25" s="45"/>
      <c r="BK25" s="54"/>
      <c r="BL25" s="356"/>
      <c r="BM25" s="54" t="s">
        <v>231</v>
      </c>
      <c r="BN25" s="45"/>
      <c r="BO25" s="54"/>
      <c r="BP25" s="356"/>
      <c r="BQ25" s="54" t="s">
        <v>231</v>
      </c>
      <c r="BR25" s="45"/>
      <c r="BS25" s="54"/>
      <c r="BT25" s="356"/>
      <c r="BU25" s="54" t="s">
        <v>231</v>
      </c>
      <c r="BV25" s="45"/>
      <c r="BW25" s="54"/>
      <c r="BX25" s="356"/>
      <c r="BY25" s="54" t="s">
        <v>231</v>
      </c>
      <c r="BZ25" s="45"/>
      <c r="CA25" s="54"/>
      <c r="CB25" s="356"/>
      <c r="CC25" s="54" t="s">
        <v>231</v>
      </c>
      <c r="CD25" s="45"/>
      <c r="CE25" s="54"/>
      <c r="CF25" s="356"/>
      <c r="CG25" s="54" t="s">
        <v>231</v>
      </c>
      <c r="CH25" s="45"/>
      <c r="CI25" s="54"/>
      <c r="CJ25" s="356"/>
      <c r="CK25" s="54" t="s">
        <v>231</v>
      </c>
      <c r="CL25" s="45" t="s">
        <v>395</v>
      </c>
      <c r="CM25" s="54"/>
      <c r="CN25" s="356"/>
      <c r="CO25" s="54" t="s">
        <v>231</v>
      </c>
      <c r="CP25" s="115"/>
      <c r="CQ25" s="54"/>
      <c r="CR25" s="356"/>
      <c r="CS25" s="54" t="s">
        <v>231</v>
      </c>
      <c r="CT25" s="45"/>
      <c r="CU25" s="54"/>
      <c r="CV25" s="356"/>
      <c r="CW25" s="54" t="s">
        <v>231</v>
      </c>
      <c r="CX25" s="45"/>
      <c r="CY25" s="54"/>
      <c r="CZ25" s="356"/>
      <c r="DA25" s="54" t="s">
        <v>231</v>
      </c>
      <c r="DB25" s="45"/>
      <c r="DC25" s="54"/>
      <c r="DD25" s="356"/>
      <c r="DE25" s="54" t="s">
        <v>231</v>
      </c>
      <c r="DF25" s="45"/>
      <c r="DG25" s="54"/>
      <c r="DH25" s="356"/>
      <c r="DI25" s="54" t="s">
        <v>231</v>
      </c>
      <c r="DJ25" s="45"/>
      <c r="DK25" s="54"/>
      <c r="DL25" s="356"/>
      <c r="DM25" s="54" t="s">
        <v>231</v>
      </c>
      <c r="DN25" s="45"/>
      <c r="DO25" s="54"/>
      <c r="DP25" s="356"/>
      <c r="DQ25" s="54" t="s">
        <v>231</v>
      </c>
      <c r="DR25" s="45" t="s">
        <v>395</v>
      </c>
      <c r="DS25" s="54"/>
      <c r="DT25" s="356"/>
      <c r="DU25" s="54" t="s">
        <v>231</v>
      </c>
      <c r="DV25" s="45" t="s">
        <v>395</v>
      </c>
      <c r="DW25" s="54"/>
      <c r="DX25" s="356"/>
      <c r="DY25" s="54" t="s">
        <v>231</v>
      </c>
      <c r="DZ25" s="45"/>
      <c r="EA25" s="54"/>
      <c r="EB25" s="356"/>
      <c r="EC25" s="54" t="s">
        <v>231</v>
      </c>
      <c r="ED25" s="45" t="s">
        <v>395</v>
      </c>
      <c r="EE25" s="54"/>
      <c r="EF25" s="356"/>
      <c r="EG25" s="54" t="s">
        <v>231</v>
      </c>
      <c r="EH25" s="45"/>
      <c r="EI25" s="54"/>
      <c r="EJ25" s="356"/>
      <c r="EK25" s="54" t="s">
        <v>231</v>
      </c>
      <c r="EL25" s="45" t="s">
        <v>395</v>
      </c>
      <c r="EM25" s="54"/>
      <c r="EN25" s="356"/>
      <c r="EO25" s="54" t="s">
        <v>231</v>
      </c>
      <c r="EP25" s="45"/>
      <c r="EQ25" s="54"/>
      <c r="ER25" s="356"/>
      <c r="ES25" s="54" t="s">
        <v>231</v>
      </c>
      <c r="ET25" s="45"/>
      <c r="EU25" s="54"/>
      <c r="EV25" s="356"/>
      <c r="EW25" s="54" t="s">
        <v>231</v>
      </c>
      <c r="EX25" s="45"/>
      <c r="EY25" s="54"/>
      <c r="EZ25" s="356"/>
      <c r="FA25" s="54" t="s">
        <v>231</v>
      </c>
      <c r="FB25" s="45"/>
      <c r="FC25" s="54"/>
      <c r="FD25" s="356"/>
      <c r="FE25" s="54" t="s">
        <v>231</v>
      </c>
      <c r="FF25" s="45" t="s">
        <v>395</v>
      </c>
      <c r="FG25" s="54"/>
      <c r="FH25" s="356"/>
      <c r="FI25" s="54" t="s">
        <v>231</v>
      </c>
      <c r="FJ25" s="45"/>
      <c r="FK25" s="54"/>
      <c r="FL25" s="356"/>
      <c r="FM25" s="54" t="s">
        <v>231</v>
      </c>
      <c r="FN25" s="45"/>
      <c r="FO25" s="54"/>
      <c r="FP25" s="356"/>
      <c r="FQ25" s="54" t="s">
        <v>231</v>
      </c>
      <c r="FR25" s="45"/>
      <c r="FS25" s="54"/>
      <c r="FT25" s="356"/>
      <c r="FU25" s="54" t="s">
        <v>231</v>
      </c>
      <c r="FV25" s="128" t="s">
        <v>395</v>
      </c>
      <c r="FW25" s="54"/>
      <c r="FX25" s="356"/>
      <c r="FY25" s="54" t="s">
        <v>231</v>
      </c>
      <c r="FZ25" s="45"/>
      <c r="GA25" s="54"/>
      <c r="GB25" s="356"/>
      <c r="GC25" s="54" t="s">
        <v>231</v>
      </c>
      <c r="GD25" s="45"/>
      <c r="GE25" s="54"/>
      <c r="GF25" s="356"/>
      <c r="GG25" s="54" t="s">
        <v>231</v>
      </c>
      <c r="GH25" s="45"/>
      <c r="GI25" s="54"/>
      <c r="GJ25" s="356"/>
      <c r="GK25" s="54" t="s">
        <v>231</v>
      </c>
      <c r="GL25" s="128" t="s">
        <v>395</v>
      </c>
      <c r="GM25" s="54"/>
      <c r="GN25" s="356"/>
      <c r="GO25" s="54" t="s">
        <v>231</v>
      </c>
      <c r="GP25" s="45"/>
      <c r="GQ25" s="54"/>
      <c r="GR25" s="356"/>
      <c r="GS25" s="54" t="s">
        <v>231</v>
      </c>
      <c r="GT25" s="45"/>
      <c r="GU25" s="54"/>
      <c r="GV25" s="356"/>
    </row>
    <row r="26" spans="1:204" ht="33.75" x14ac:dyDescent="0.25">
      <c r="A26" s="54" t="s">
        <v>232</v>
      </c>
      <c r="B26" s="45"/>
      <c r="C26" s="54"/>
      <c r="D26" s="356"/>
      <c r="E26" s="54" t="s">
        <v>232</v>
      </c>
      <c r="F26" s="112"/>
      <c r="G26" s="54"/>
      <c r="H26" s="356"/>
      <c r="I26" s="54" t="s">
        <v>232</v>
      </c>
      <c r="J26" s="112"/>
      <c r="K26" s="54"/>
      <c r="L26" s="356"/>
      <c r="M26" s="54" t="s">
        <v>232</v>
      </c>
      <c r="N26" s="45"/>
      <c r="O26" s="54"/>
      <c r="P26" s="369"/>
      <c r="Q26" s="54" t="s">
        <v>232</v>
      </c>
      <c r="R26" s="136" t="s">
        <v>395</v>
      </c>
      <c r="S26" s="54"/>
      <c r="T26" s="356"/>
      <c r="U26" s="54" t="s">
        <v>232</v>
      </c>
      <c r="V26" s="45"/>
      <c r="W26" s="54"/>
      <c r="X26" s="356"/>
      <c r="Y26" s="54" t="s">
        <v>232</v>
      </c>
      <c r="Z26" s="112"/>
      <c r="AA26" s="54"/>
      <c r="AB26" s="356"/>
      <c r="AC26" s="54" t="s">
        <v>232</v>
      </c>
      <c r="AD26" s="45"/>
      <c r="AE26" s="54"/>
      <c r="AF26" s="356"/>
      <c r="AG26" s="54" t="s">
        <v>232</v>
      </c>
      <c r="AH26" s="112"/>
      <c r="AI26" s="54"/>
      <c r="AJ26" s="356"/>
      <c r="AK26" s="54" t="s">
        <v>232</v>
      </c>
      <c r="AL26" s="45"/>
      <c r="AM26" s="54"/>
      <c r="AN26" s="356"/>
      <c r="AO26" s="54" t="s">
        <v>232</v>
      </c>
      <c r="AP26" s="45"/>
      <c r="AQ26" s="54"/>
      <c r="AR26" s="356"/>
      <c r="AS26" s="54" t="s">
        <v>232</v>
      </c>
      <c r="AT26" s="45"/>
      <c r="AU26" s="54"/>
      <c r="AV26" s="356"/>
      <c r="AW26" s="54" t="s">
        <v>232</v>
      </c>
      <c r="AX26" s="45"/>
      <c r="AY26" s="54"/>
      <c r="AZ26" s="356"/>
      <c r="BA26" s="54" t="s">
        <v>232</v>
      </c>
      <c r="BB26" s="45"/>
      <c r="BC26" s="54"/>
      <c r="BD26" s="356"/>
      <c r="BE26" s="54" t="s">
        <v>232</v>
      </c>
      <c r="BF26" s="45"/>
      <c r="BG26" s="54"/>
      <c r="BH26" s="356"/>
      <c r="BI26" s="54" t="s">
        <v>232</v>
      </c>
      <c r="BJ26" s="45"/>
      <c r="BK26" s="54"/>
      <c r="BL26" s="356"/>
      <c r="BM26" s="54" t="s">
        <v>232</v>
      </c>
      <c r="BN26" s="45"/>
      <c r="BO26" s="54"/>
      <c r="BP26" s="356"/>
      <c r="BQ26" s="54" t="s">
        <v>232</v>
      </c>
      <c r="BR26" s="45"/>
      <c r="BS26" s="54"/>
      <c r="BT26" s="356"/>
      <c r="BU26" s="54" t="s">
        <v>232</v>
      </c>
      <c r="BV26" s="45"/>
      <c r="BW26" s="54"/>
      <c r="BX26" s="356"/>
      <c r="BY26" s="54" t="s">
        <v>232</v>
      </c>
      <c r="BZ26" s="45"/>
      <c r="CA26" s="54"/>
      <c r="CB26" s="356"/>
      <c r="CC26" s="54" t="s">
        <v>232</v>
      </c>
      <c r="CD26" s="45"/>
      <c r="CE26" s="54"/>
      <c r="CF26" s="356"/>
      <c r="CG26" s="54" t="s">
        <v>232</v>
      </c>
      <c r="CH26" s="45"/>
      <c r="CI26" s="54"/>
      <c r="CJ26" s="356"/>
      <c r="CK26" s="54" t="s">
        <v>232</v>
      </c>
      <c r="CL26" s="45" t="s">
        <v>395</v>
      </c>
      <c r="CM26" s="54"/>
      <c r="CN26" s="356"/>
      <c r="CO26" s="54" t="s">
        <v>232</v>
      </c>
      <c r="CP26" s="115"/>
      <c r="CQ26" s="54"/>
      <c r="CR26" s="356"/>
      <c r="CS26" s="54" t="s">
        <v>232</v>
      </c>
      <c r="CT26" s="45"/>
      <c r="CU26" s="54"/>
      <c r="CV26" s="356"/>
      <c r="CW26" s="54" t="s">
        <v>232</v>
      </c>
      <c r="CX26" s="45"/>
      <c r="CY26" s="54"/>
      <c r="CZ26" s="356"/>
      <c r="DA26" s="54" t="s">
        <v>232</v>
      </c>
      <c r="DB26" s="45"/>
      <c r="DC26" s="54"/>
      <c r="DD26" s="356"/>
      <c r="DE26" s="54" t="s">
        <v>232</v>
      </c>
      <c r="DF26" s="45"/>
      <c r="DG26" s="54"/>
      <c r="DH26" s="356"/>
      <c r="DI26" s="54" t="s">
        <v>232</v>
      </c>
      <c r="DJ26" s="45"/>
      <c r="DK26" s="54"/>
      <c r="DL26" s="356"/>
      <c r="DM26" s="54" t="s">
        <v>232</v>
      </c>
      <c r="DN26" s="45"/>
      <c r="DO26" s="54"/>
      <c r="DP26" s="356"/>
      <c r="DQ26" s="54" t="s">
        <v>232</v>
      </c>
      <c r="DR26" s="45" t="s">
        <v>395</v>
      </c>
      <c r="DS26" s="54"/>
      <c r="DT26" s="356"/>
      <c r="DU26" s="54" t="s">
        <v>232</v>
      </c>
      <c r="DV26" s="45" t="s">
        <v>395</v>
      </c>
      <c r="DW26" s="54"/>
      <c r="DX26" s="356"/>
      <c r="DY26" s="54" t="s">
        <v>232</v>
      </c>
      <c r="DZ26" s="45"/>
      <c r="EA26" s="54"/>
      <c r="EB26" s="356"/>
      <c r="EC26" s="54" t="s">
        <v>232</v>
      </c>
      <c r="ED26" s="45" t="s">
        <v>395</v>
      </c>
      <c r="EE26" s="54"/>
      <c r="EF26" s="356"/>
      <c r="EG26" s="54" t="s">
        <v>232</v>
      </c>
      <c r="EH26" s="45"/>
      <c r="EI26" s="54"/>
      <c r="EJ26" s="356"/>
      <c r="EK26" s="54" t="s">
        <v>232</v>
      </c>
      <c r="EL26" s="45" t="s">
        <v>395</v>
      </c>
      <c r="EM26" s="54"/>
      <c r="EN26" s="356"/>
      <c r="EO26" s="54" t="s">
        <v>232</v>
      </c>
      <c r="EP26" s="45"/>
      <c r="EQ26" s="54"/>
      <c r="ER26" s="356"/>
      <c r="ES26" s="54" t="s">
        <v>232</v>
      </c>
      <c r="ET26" s="45"/>
      <c r="EU26" s="54"/>
      <c r="EV26" s="356"/>
      <c r="EW26" s="54" t="s">
        <v>232</v>
      </c>
      <c r="EX26" s="45"/>
      <c r="EY26" s="54"/>
      <c r="EZ26" s="356"/>
      <c r="FA26" s="54" t="s">
        <v>232</v>
      </c>
      <c r="FB26" s="45"/>
      <c r="FC26" s="54"/>
      <c r="FD26" s="356"/>
      <c r="FE26" s="54" t="s">
        <v>232</v>
      </c>
      <c r="FF26" s="45" t="s">
        <v>395</v>
      </c>
      <c r="FG26" s="54"/>
      <c r="FH26" s="356"/>
      <c r="FI26" s="54" t="s">
        <v>232</v>
      </c>
      <c r="FJ26" s="45"/>
      <c r="FK26" s="54"/>
      <c r="FL26" s="356"/>
      <c r="FM26" s="54" t="s">
        <v>232</v>
      </c>
      <c r="FN26" s="45"/>
      <c r="FO26" s="54"/>
      <c r="FP26" s="356"/>
      <c r="FQ26" s="54" t="s">
        <v>232</v>
      </c>
      <c r="FR26" s="45"/>
      <c r="FS26" s="54"/>
      <c r="FT26" s="356"/>
      <c r="FU26" s="54" t="s">
        <v>232</v>
      </c>
      <c r="FV26" s="128" t="s">
        <v>395</v>
      </c>
      <c r="FW26" s="54"/>
      <c r="FX26" s="356"/>
      <c r="FY26" s="54" t="s">
        <v>232</v>
      </c>
      <c r="FZ26" s="45"/>
      <c r="GA26" s="54"/>
      <c r="GB26" s="356"/>
      <c r="GC26" s="54" t="s">
        <v>232</v>
      </c>
      <c r="GD26" s="45"/>
      <c r="GE26" s="54"/>
      <c r="GF26" s="356"/>
      <c r="GG26" s="54" t="s">
        <v>232</v>
      </c>
      <c r="GH26" s="45"/>
      <c r="GI26" s="54"/>
      <c r="GJ26" s="356"/>
      <c r="GK26" s="54" t="s">
        <v>232</v>
      </c>
      <c r="GL26" s="128" t="s">
        <v>395</v>
      </c>
      <c r="GM26" s="54"/>
      <c r="GN26" s="356"/>
      <c r="GO26" s="54" t="s">
        <v>232</v>
      </c>
      <c r="GP26" s="45"/>
      <c r="GQ26" s="54"/>
      <c r="GR26" s="356"/>
      <c r="GS26" s="54" t="s">
        <v>232</v>
      </c>
      <c r="GT26" s="45"/>
      <c r="GU26" s="54"/>
      <c r="GV26" s="356"/>
    </row>
    <row r="27" spans="1:204" ht="33.75" x14ac:dyDescent="0.25">
      <c r="A27" s="54" t="s">
        <v>233</v>
      </c>
      <c r="B27" s="45" t="s">
        <v>395</v>
      </c>
      <c r="C27" s="54"/>
      <c r="D27" s="356"/>
      <c r="E27" s="54" t="s">
        <v>233</v>
      </c>
      <c r="F27" s="112"/>
      <c r="G27" s="54"/>
      <c r="H27" s="356"/>
      <c r="I27" s="54" t="s">
        <v>233</v>
      </c>
      <c r="J27" s="112"/>
      <c r="K27" s="54"/>
      <c r="L27" s="356"/>
      <c r="M27" s="54" t="s">
        <v>233</v>
      </c>
      <c r="N27" s="45" t="s">
        <v>395</v>
      </c>
      <c r="O27" s="54"/>
      <c r="P27" s="369"/>
      <c r="Q27" s="54" t="s">
        <v>233</v>
      </c>
      <c r="R27" s="136" t="s">
        <v>395</v>
      </c>
      <c r="S27" s="54"/>
      <c r="T27" s="356"/>
      <c r="U27" s="54" t="s">
        <v>233</v>
      </c>
      <c r="V27" s="45"/>
      <c r="W27" s="54"/>
      <c r="X27" s="356"/>
      <c r="Y27" s="54" t="s">
        <v>233</v>
      </c>
      <c r="Z27" s="112"/>
      <c r="AA27" s="54"/>
      <c r="AB27" s="356"/>
      <c r="AC27" s="54" t="s">
        <v>233</v>
      </c>
      <c r="AD27" s="45"/>
      <c r="AE27" s="54"/>
      <c r="AF27" s="356"/>
      <c r="AG27" s="54" t="s">
        <v>233</v>
      </c>
      <c r="AH27" s="112"/>
      <c r="AI27" s="54"/>
      <c r="AJ27" s="356"/>
      <c r="AK27" s="54" t="s">
        <v>233</v>
      </c>
      <c r="AL27" s="45"/>
      <c r="AM27" s="54"/>
      <c r="AN27" s="356"/>
      <c r="AO27" s="54" t="s">
        <v>233</v>
      </c>
      <c r="AP27" s="45"/>
      <c r="AQ27" s="54"/>
      <c r="AR27" s="356"/>
      <c r="AS27" s="54" t="s">
        <v>233</v>
      </c>
      <c r="AT27" s="45"/>
      <c r="AU27" s="54"/>
      <c r="AV27" s="356"/>
      <c r="AW27" s="54" t="s">
        <v>233</v>
      </c>
      <c r="AX27" s="45"/>
      <c r="AY27" s="54"/>
      <c r="AZ27" s="356"/>
      <c r="BA27" s="54" t="s">
        <v>233</v>
      </c>
      <c r="BB27" s="45"/>
      <c r="BC27" s="54"/>
      <c r="BD27" s="356"/>
      <c r="BE27" s="54" t="s">
        <v>233</v>
      </c>
      <c r="BF27" s="45"/>
      <c r="BG27" s="54"/>
      <c r="BH27" s="356"/>
      <c r="BI27" s="54" t="s">
        <v>233</v>
      </c>
      <c r="BJ27" s="45"/>
      <c r="BK27" s="54"/>
      <c r="BL27" s="356"/>
      <c r="BM27" s="54" t="s">
        <v>233</v>
      </c>
      <c r="BN27" s="45"/>
      <c r="BO27" s="54"/>
      <c r="BP27" s="356"/>
      <c r="BQ27" s="54" t="s">
        <v>233</v>
      </c>
      <c r="BR27" s="45"/>
      <c r="BS27" s="54"/>
      <c r="BT27" s="356"/>
      <c r="BU27" s="54" t="s">
        <v>233</v>
      </c>
      <c r="BV27" s="45"/>
      <c r="BW27" s="54"/>
      <c r="BX27" s="356"/>
      <c r="BY27" s="54" t="s">
        <v>233</v>
      </c>
      <c r="BZ27" s="45"/>
      <c r="CA27" s="54"/>
      <c r="CB27" s="356"/>
      <c r="CC27" s="54" t="s">
        <v>233</v>
      </c>
      <c r="CD27" s="45"/>
      <c r="CE27" s="54"/>
      <c r="CF27" s="356"/>
      <c r="CG27" s="54" t="s">
        <v>233</v>
      </c>
      <c r="CH27" s="45"/>
      <c r="CI27" s="54"/>
      <c r="CJ27" s="356"/>
      <c r="CK27" s="54" t="s">
        <v>233</v>
      </c>
      <c r="CL27" s="45" t="s">
        <v>395</v>
      </c>
      <c r="CM27" s="54"/>
      <c r="CN27" s="356"/>
      <c r="CO27" s="54" t="s">
        <v>233</v>
      </c>
      <c r="CP27" s="115"/>
      <c r="CQ27" s="54"/>
      <c r="CR27" s="356"/>
      <c r="CS27" s="54" t="s">
        <v>233</v>
      </c>
      <c r="CT27" s="45"/>
      <c r="CU27" s="54"/>
      <c r="CV27" s="356"/>
      <c r="CW27" s="54" t="s">
        <v>233</v>
      </c>
      <c r="CX27" s="45"/>
      <c r="CY27" s="54"/>
      <c r="CZ27" s="356"/>
      <c r="DA27" s="54" t="s">
        <v>233</v>
      </c>
      <c r="DB27" s="45"/>
      <c r="DC27" s="54"/>
      <c r="DD27" s="356"/>
      <c r="DE27" s="54" t="s">
        <v>233</v>
      </c>
      <c r="DF27" s="45"/>
      <c r="DG27" s="54"/>
      <c r="DH27" s="356"/>
      <c r="DI27" s="54" t="s">
        <v>233</v>
      </c>
      <c r="DJ27" s="45"/>
      <c r="DK27" s="54"/>
      <c r="DL27" s="356"/>
      <c r="DM27" s="54" t="s">
        <v>233</v>
      </c>
      <c r="DN27" s="45"/>
      <c r="DO27" s="54"/>
      <c r="DP27" s="356"/>
      <c r="DQ27" s="54" t="s">
        <v>233</v>
      </c>
      <c r="DR27" s="45" t="s">
        <v>395</v>
      </c>
      <c r="DS27" s="54"/>
      <c r="DT27" s="356"/>
      <c r="DU27" s="54" t="s">
        <v>233</v>
      </c>
      <c r="DV27" s="45" t="s">
        <v>395</v>
      </c>
      <c r="DW27" s="54"/>
      <c r="DX27" s="356"/>
      <c r="DY27" s="54" t="s">
        <v>233</v>
      </c>
      <c r="DZ27" s="45"/>
      <c r="EA27" s="54"/>
      <c r="EB27" s="356"/>
      <c r="EC27" s="54" t="s">
        <v>233</v>
      </c>
      <c r="ED27" s="45" t="s">
        <v>395</v>
      </c>
      <c r="EE27" s="54"/>
      <c r="EF27" s="356"/>
      <c r="EG27" s="54" t="s">
        <v>233</v>
      </c>
      <c r="EH27" s="45"/>
      <c r="EI27" s="54"/>
      <c r="EJ27" s="356"/>
      <c r="EK27" s="54" t="s">
        <v>233</v>
      </c>
      <c r="EL27" s="45" t="s">
        <v>395</v>
      </c>
      <c r="EM27" s="54"/>
      <c r="EN27" s="356"/>
      <c r="EO27" s="54" t="s">
        <v>233</v>
      </c>
      <c r="EP27" s="45"/>
      <c r="EQ27" s="54"/>
      <c r="ER27" s="356"/>
      <c r="ES27" s="54" t="s">
        <v>233</v>
      </c>
      <c r="ET27" s="45"/>
      <c r="EU27" s="54"/>
      <c r="EV27" s="356"/>
      <c r="EW27" s="54" t="s">
        <v>233</v>
      </c>
      <c r="EX27" s="45"/>
      <c r="EY27" s="54"/>
      <c r="EZ27" s="356"/>
      <c r="FA27" s="54" t="s">
        <v>233</v>
      </c>
      <c r="FB27" s="45"/>
      <c r="FC27" s="54"/>
      <c r="FD27" s="356"/>
      <c r="FE27" s="54" t="s">
        <v>233</v>
      </c>
      <c r="FF27" s="45" t="s">
        <v>395</v>
      </c>
      <c r="FG27" s="54"/>
      <c r="FH27" s="356"/>
      <c r="FI27" s="54" t="s">
        <v>233</v>
      </c>
      <c r="FJ27" s="45"/>
      <c r="FK27" s="54"/>
      <c r="FL27" s="356"/>
      <c r="FM27" s="54" t="s">
        <v>233</v>
      </c>
      <c r="FN27" s="45"/>
      <c r="FO27" s="54"/>
      <c r="FP27" s="356"/>
      <c r="FQ27" s="54" t="s">
        <v>233</v>
      </c>
      <c r="FR27" s="45"/>
      <c r="FS27" s="54"/>
      <c r="FT27" s="356"/>
      <c r="FU27" s="54" t="s">
        <v>233</v>
      </c>
      <c r="FV27" s="128"/>
      <c r="FW27" s="54"/>
      <c r="FX27" s="356"/>
      <c r="FY27" s="54" t="s">
        <v>233</v>
      </c>
      <c r="FZ27" s="45"/>
      <c r="GA27" s="54"/>
      <c r="GB27" s="356"/>
      <c r="GC27" s="54" t="s">
        <v>233</v>
      </c>
      <c r="GD27" s="45"/>
      <c r="GE27" s="54"/>
      <c r="GF27" s="356"/>
      <c r="GG27" s="54" t="s">
        <v>233</v>
      </c>
      <c r="GH27" s="45"/>
      <c r="GI27" s="54"/>
      <c r="GJ27" s="356"/>
      <c r="GK27" s="54" t="s">
        <v>233</v>
      </c>
      <c r="GL27" s="128" t="s">
        <v>395</v>
      </c>
      <c r="GM27" s="54"/>
      <c r="GN27" s="356"/>
      <c r="GO27" s="54" t="s">
        <v>233</v>
      </c>
      <c r="GP27" s="45"/>
      <c r="GQ27" s="54"/>
      <c r="GR27" s="356"/>
      <c r="GS27" s="54" t="s">
        <v>233</v>
      </c>
      <c r="GT27" s="45"/>
      <c r="GU27" s="54"/>
      <c r="GV27" s="356"/>
    </row>
    <row r="28" spans="1:204" ht="33.75" x14ac:dyDescent="0.25">
      <c r="A28" s="54" t="s">
        <v>234</v>
      </c>
      <c r="B28" s="45"/>
      <c r="C28" s="54"/>
      <c r="D28" s="356"/>
      <c r="E28" s="54" t="s">
        <v>234</v>
      </c>
      <c r="F28" s="112"/>
      <c r="G28" s="54"/>
      <c r="H28" s="356"/>
      <c r="I28" s="54" t="s">
        <v>234</v>
      </c>
      <c r="J28" s="112"/>
      <c r="K28" s="54"/>
      <c r="L28" s="356"/>
      <c r="M28" s="54" t="s">
        <v>234</v>
      </c>
      <c r="N28" s="45"/>
      <c r="O28" s="54"/>
      <c r="P28" s="370"/>
      <c r="Q28" s="54" t="s">
        <v>234</v>
      </c>
      <c r="R28" s="136" t="s">
        <v>395</v>
      </c>
      <c r="S28" s="54"/>
      <c r="T28" s="356"/>
      <c r="U28" s="54" t="s">
        <v>234</v>
      </c>
      <c r="V28" s="45"/>
      <c r="W28" s="54"/>
      <c r="X28" s="356"/>
      <c r="Y28" s="54" t="s">
        <v>234</v>
      </c>
      <c r="Z28" s="112"/>
      <c r="AA28" s="54"/>
      <c r="AB28" s="356"/>
      <c r="AC28" s="54" t="s">
        <v>234</v>
      </c>
      <c r="AD28" s="45"/>
      <c r="AE28" s="54"/>
      <c r="AF28" s="356"/>
      <c r="AG28" s="54" t="s">
        <v>234</v>
      </c>
      <c r="AH28" s="112"/>
      <c r="AI28" s="54"/>
      <c r="AJ28" s="356"/>
      <c r="AK28" s="54" t="s">
        <v>234</v>
      </c>
      <c r="AL28" s="45"/>
      <c r="AM28" s="54"/>
      <c r="AN28" s="356"/>
      <c r="AO28" s="54" t="s">
        <v>234</v>
      </c>
      <c r="AP28" s="45"/>
      <c r="AQ28" s="54"/>
      <c r="AR28" s="356"/>
      <c r="AS28" s="54" t="s">
        <v>234</v>
      </c>
      <c r="AT28" s="45"/>
      <c r="AU28" s="54"/>
      <c r="AV28" s="356"/>
      <c r="AW28" s="54" t="s">
        <v>234</v>
      </c>
      <c r="AX28" s="45"/>
      <c r="AY28" s="54"/>
      <c r="AZ28" s="356"/>
      <c r="BA28" s="54" t="s">
        <v>234</v>
      </c>
      <c r="BB28" s="45"/>
      <c r="BC28" s="54"/>
      <c r="BD28" s="356"/>
      <c r="BE28" s="54" t="s">
        <v>234</v>
      </c>
      <c r="BF28" s="45"/>
      <c r="BG28" s="54"/>
      <c r="BH28" s="356"/>
      <c r="BI28" s="54" t="s">
        <v>234</v>
      </c>
      <c r="BJ28" s="45"/>
      <c r="BK28" s="54"/>
      <c r="BL28" s="356"/>
      <c r="BM28" s="54" t="s">
        <v>234</v>
      </c>
      <c r="BN28" s="45"/>
      <c r="BO28" s="54"/>
      <c r="BP28" s="356"/>
      <c r="BQ28" s="54" t="s">
        <v>234</v>
      </c>
      <c r="BR28" s="45"/>
      <c r="BS28" s="54"/>
      <c r="BT28" s="356"/>
      <c r="BU28" s="54" t="s">
        <v>234</v>
      </c>
      <c r="BV28" s="45"/>
      <c r="BW28" s="54"/>
      <c r="BX28" s="356"/>
      <c r="BY28" s="54" t="s">
        <v>234</v>
      </c>
      <c r="BZ28" s="45"/>
      <c r="CA28" s="54"/>
      <c r="CB28" s="356"/>
      <c r="CC28" s="54" t="s">
        <v>234</v>
      </c>
      <c r="CD28" s="45"/>
      <c r="CE28" s="54"/>
      <c r="CF28" s="356"/>
      <c r="CG28" s="54" t="s">
        <v>234</v>
      </c>
      <c r="CH28" s="45"/>
      <c r="CI28" s="54"/>
      <c r="CJ28" s="356"/>
      <c r="CK28" s="54" t="s">
        <v>234</v>
      </c>
      <c r="CL28" s="45" t="s">
        <v>395</v>
      </c>
      <c r="CM28" s="54"/>
      <c r="CN28" s="356"/>
      <c r="CO28" s="54" t="s">
        <v>234</v>
      </c>
      <c r="CP28" s="115"/>
      <c r="CQ28" s="54"/>
      <c r="CR28" s="356"/>
      <c r="CS28" s="54" t="s">
        <v>234</v>
      </c>
      <c r="CT28" s="45"/>
      <c r="CU28" s="54"/>
      <c r="CV28" s="356"/>
      <c r="CW28" s="54" t="s">
        <v>234</v>
      </c>
      <c r="CX28" s="45"/>
      <c r="CY28" s="54"/>
      <c r="CZ28" s="356"/>
      <c r="DA28" s="54" t="s">
        <v>234</v>
      </c>
      <c r="DB28" s="45"/>
      <c r="DC28" s="54"/>
      <c r="DD28" s="356"/>
      <c r="DE28" s="54" t="s">
        <v>234</v>
      </c>
      <c r="DF28" s="45"/>
      <c r="DG28" s="54"/>
      <c r="DH28" s="356"/>
      <c r="DI28" s="54" t="s">
        <v>234</v>
      </c>
      <c r="DJ28" s="45"/>
      <c r="DK28" s="54"/>
      <c r="DL28" s="356"/>
      <c r="DM28" s="54" t="s">
        <v>234</v>
      </c>
      <c r="DN28" s="45"/>
      <c r="DO28" s="54"/>
      <c r="DP28" s="356"/>
      <c r="DQ28" s="54" t="s">
        <v>234</v>
      </c>
      <c r="DR28" s="45" t="s">
        <v>395</v>
      </c>
      <c r="DS28" s="54"/>
      <c r="DT28" s="356"/>
      <c r="DU28" s="54" t="s">
        <v>234</v>
      </c>
      <c r="DV28" s="45" t="s">
        <v>395</v>
      </c>
      <c r="DW28" s="54"/>
      <c r="DX28" s="356"/>
      <c r="DY28" s="54" t="s">
        <v>234</v>
      </c>
      <c r="DZ28" s="45"/>
      <c r="EA28" s="54"/>
      <c r="EB28" s="356"/>
      <c r="EC28" s="54" t="s">
        <v>234</v>
      </c>
      <c r="ED28" s="45"/>
      <c r="EE28" s="54"/>
      <c r="EF28" s="356"/>
      <c r="EG28" s="54" t="s">
        <v>234</v>
      </c>
      <c r="EH28" s="45"/>
      <c r="EI28" s="54"/>
      <c r="EJ28" s="356"/>
      <c r="EK28" s="54" t="s">
        <v>234</v>
      </c>
      <c r="EL28" s="45" t="s">
        <v>395</v>
      </c>
      <c r="EM28" s="54"/>
      <c r="EN28" s="356"/>
      <c r="EO28" s="54" t="s">
        <v>234</v>
      </c>
      <c r="EP28" s="45"/>
      <c r="EQ28" s="54"/>
      <c r="ER28" s="356"/>
      <c r="ES28" s="54" t="s">
        <v>234</v>
      </c>
      <c r="ET28" s="45"/>
      <c r="EU28" s="54"/>
      <c r="EV28" s="356"/>
      <c r="EW28" s="54" t="s">
        <v>234</v>
      </c>
      <c r="EX28" s="45"/>
      <c r="EY28" s="54"/>
      <c r="EZ28" s="356"/>
      <c r="FA28" s="54" t="s">
        <v>234</v>
      </c>
      <c r="FB28" s="45"/>
      <c r="FC28" s="54"/>
      <c r="FD28" s="356"/>
      <c r="FE28" s="54" t="s">
        <v>234</v>
      </c>
      <c r="FF28" s="45" t="s">
        <v>395</v>
      </c>
      <c r="FG28" s="54"/>
      <c r="FH28" s="356"/>
      <c r="FI28" s="54" t="s">
        <v>234</v>
      </c>
      <c r="FJ28" s="45"/>
      <c r="FK28" s="54"/>
      <c r="FL28" s="356"/>
      <c r="FM28" s="54" t="s">
        <v>234</v>
      </c>
      <c r="FN28" s="45"/>
      <c r="FO28" s="54"/>
      <c r="FP28" s="356"/>
      <c r="FQ28" s="54" t="s">
        <v>234</v>
      </c>
      <c r="FR28" s="45"/>
      <c r="FS28" s="54"/>
      <c r="FT28" s="356"/>
      <c r="FU28" s="54" t="s">
        <v>234</v>
      </c>
      <c r="FV28" s="128" t="s">
        <v>395</v>
      </c>
      <c r="FW28" s="54"/>
      <c r="FX28" s="356"/>
      <c r="FY28" s="54" t="s">
        <v>234</v>
      </c>
      <c r="FZ28" s="45"/>
      <c r="GA28" s="54"/>
      <c r="GB28" s="356"/>
      <c r="GC28" s="54" t="s">
        <v>234</v>
      </c>
      <c r="GD28" s="45"/>
      <c r="GE28" s="54"/>
      <c r="GF28" s="356"/>
      <c r="GG28" s="54" t="s">
        <v>234</v>
      </c>
      <c r="GH28" s="45"/>
      <c r="GI28" s="54"/>
      <c r="GJ28" s="356"/>
      <c r="GK28" s="54" t="s">
        <v>234</v>
      </c>
      <c r="GL28" s="128" t="s">
        <v>395</v>
      </c>
      <c r="GM28" s="54"/>
      <c r="GN28" s="356"/>
      <c r="GO28" s="54" t="s">
        <v>234</v>
      </c>
      <c r="GP28" s="45"/>
      <c r="GQ28" s="54"/>
      <c r="GR28" s="356"/>
      <c r="GS28" s="54" t="s">
        <v>234</v>
      </c>
      <c r="GT28" s="45"/>
      <c r="GU28" s="54"/>
      <c r="GV28" s="356"/>
    </row>
    <row r="29" spans="1:204" ht="72" customHeight="1" x14ac:dyDescent="0.25">
      <c r="A29" s="84" t="s">
        <v>391</v>
      </c>
      <c r="B29" s="367">
        <f>IF('Mapa de Riesgos y Oportunidades'!$C$8="Oportunidad","NO APLICA",'Mapa de Riesgos y Oportunidades'!M11)</f>
        <v>0</v>
      </c>
      <c r="C29" s="367"/>
      <c r="D29" s="367"/>
      <c r="E29" s="86" t="s">
        <v>391</v>
      </c>
      <c r="F29" s="359">
        <f>IF('Mapa de Riesgos y Oportunidades'!$C$8="Oportunidad","NO APLICA",'Mapa de Riesgos y Oportunidades'!M16)</f>
        <v>0</v>
      </c>
      <c r="G29" s="359"/>
      <c r="H29" s="359"/>
      <c r="I29" s="84" t="s">
        <v>391</v>
      </c>
      <c r="J29" s="367" t="str">
        <f>IF('Mapa de Riesgos y Oportunidades'!$C$8="Oportunidad","NO APLICA",'Mapa de Riesgos y Oportunidades'!M21)</f>
        <v>Plan de capacitación Docente</v>
      </c>
      <c r="K29" s="367"/>
      <c r="L29" s="367"/>
      <c r="M29" s="86" t="s">
        <v>391</v>
      </c>
      <c r="N29" s="359">
        <f>IF('Mapa de Riesgos y Oportunidades'!$C$13="Oportunidad","NO APLICA",'Mapa de Riesgos y Oportunidades'!M26)</f>
        <v>0</v>
      </c>
      <c r="O29" s="359"/>
      <c r="P29" s="359"/>
      <c r="Q29" s="84" t="s">
        <v>391</v>
      </c>
      <c r="R29" s="367" t="str">
        <f>IF('Mapa de Riesgos y Oportunidades'!$C$8="Oportunidad","NO APLICA",'Mapa de Riesgos y Oportunidades'!M31)</f>
        <v>Gestionar la contratación del personal necesario para adelantar los procesos administrativos</v>
      </c>
      <c r="S29" s="367"/>
      <c r="T29" s="367"/>
      <c r="U29" s="86" t="s">
        <v>391</v>
      </c>
      <c r="V29" s="359">
        <f>IF('Mapa de Riesgos y Oportunidades'!$C$13="Oportunidad","NO APLICA",'Mapa de Riesgos y Oportunidades'!M36)</f>
        <v>0</v>
      </c>
      <c r="W29" s="359"/>
      <c r="X29" s="359"/>
      <c r="Y29" s="84" t="s">
        <v>391</v>
      </c>
      <c r="Z29" s="367" t="str">
        <f>IF('Mapa de Riesgos y Oportunidades'!$C$18="Oportunidad","NO APLICA",'Mapa de Riesgos y Oportunidades'!M41)</f>
        <v>Elaborar nuevos manuales para uso y consulta de los recursos de la Biblioteca</v>
      </c>
      <c r="AA29" s="367"/>
      <c r="AB29" s="367"/>
      <c r="AC29" s="86" t="s">
        <v>391</v>
      </c>
      <c r="AD29" s="359">
        <f>IF('Mapa de Riesgos y Oportunidades'!$C$23="Oportunidad","NO APLICA",'Mapa de Riesgos y Oportunidades'!M49)</f>
        <v>0</v>
      </c>
      <c r="AE29" s="359"/>
      <c r="AF29" s="359"/>
      <c r="AG29" s="84" t="s">
        <v>391</v>
      </c>
      <c r="AH29" s="367">
        <f>IF('Mapa de Riesgos y Oportunidades'!$C$28="Oportunidad","NO APLICA",'Mapa de Riesgos y Oportunidades'!M54)</f>
        <v>0</v>
      </c>
      <c r="AI29" s="367"/>
      <c r="AJ29" s="367"/>
      <c r="AK29" s="86" t="s">
        <v>391</v>
      </c>
      <c r="AL29" s="359">
        <f>IF('Mapa de Riesgos y Oportunidades'!$C$33="Oportunidad","NO APLICA",'Mapa de Riesgos y Oportunidades'!M59)</f>
        <v>0</v>
      </c>
      <c r="AM29" s="359"/>
      <c r="AN29" s="359"/>
      <c r="AO29" s="124" t="s">
        <v>391</v>
      </c>
      <c r="AP29" s="363">
        <f>IF('Mapa de Riesgos y Oportunidades'!$C$33="Oportunidad","NO APLICA",'Mapa de Riesgos y Oportunidades'!M64)</f>
        <v>0</v>
      </c>
      <c r="AQ29" s="363"/>
      <c r="AR29" s="363"/>
      <c r="AS29" s="86" t="s">
        <v>391</v>
      </c>
      <c r="AT29" s="359">
        <f>IF('Mapa de Riesgos y Oportunidades'!$C$33="Oportunidad","NO APLICA",'Mapa de Riesgos y Oportunidades'!M69)</f>
        <v>0</v>
      </c>
      <c r="AU29" s="359"/>
      <c r="AV29" s="359"/>
      <c r="AW29" s="124" t="s">
        <v>391</v>
      </c>
      <c r="AX29" s="363">
        <f>IF('Mapa de Riesgos y Oportunidades'!$C$33="Oportunidad","NO APLICA",'Mapa de Riesgos y Oportunidades'!M74)</f>
        <v>0</v>
      </c>
      <c r="AY29" s="363"/>
      <c r="AZ29" s="363"/>
      <c r="BA29" s="86" t="s">
        <v>391</v>
      </c>
      <c r="BB29" s="359">
        <f>IF('Mapa de Riesgos y Oportunidades'!$C$33="Oportunidad","NO APLICA",'Mapa de Riesgos y Oportunidades'!M79)</f>
        <v>0</v>
      </c>
      <c r="BC29" s="359"/>
      <c r="BD29" s="359"/>
      <c r="BE29" s="124" t="s">
        <v>391</v>
      </c>
      <c r="BF29" s="363">
        <f>IF('Mapa de Riesgos y Oportunidades'!$C$33="Oportunidad","NO APLICA",'Mapa de Riesgos y Oportunidades'!M84)</f>
        <v>0</v>
      </c>
      <c r="BG29" s="363"/>
      <c r="BH29" s="363"/>
      <c r="BI29" s="86" t="s">
        <v>391</v>
      </c>
      <c r="BJ29" s="359">
        <f>IF('Mapa de Riesgos y Oportunidades'!$C$33="Oportunidad","NO APLICA",'Mapa de Riesgos y Oportunidades'!M89)</f>
        <v>0</v>
      </c>
      <c r="BK29" s="359"/>
      <c r="BL29" s="359"/>
      <c r="BM29" s="124" t="s">
        <v>391</v>
      </c>
      <c r="BN29" s="363">
        <f>IF('Mapa de Riesgos y Oportunidades'!$C$33="Oportunidad","NO APLICA",'Mapa de Riesgos y Oportunidades'!M94)</f>
        <v>0</v>
      </c>
      <c r="BO29" s="363"/>
      <c r="BP29" s="363"/>
      <c r="BQ29" s="86" t="s">
        <v>391</v>
      </c>
      <c r="BR29" s="359">
        <f>IF('Mapa de Riesgos y Oportunidades'!$C$33="Oportunidad","NO APLICA",'Mapa de Riesgos y Oportunidades'!M99)</f>
        <v>0</v>
      </c>
      <c r="BS29" s="359"/>
      <c r="BT29" s="359"/>
      <c r="BU29" s="124" t="s">
        <v>391</v>
      </c>
      <c r="BV29" s="363">
        <f>IF('Mapa de Riesgos y Oportunidades'!$C$33="Oportunidad","NO APLICA",'Mapa de Riesgos y Oportunidades'!M104)</f>
        <v>0</v>
      </c>
      <c r="BW29" s="363"/>
      <c r="BX29" s="363"/>
      <c r="BY29" s="86" t="s">
        <v>391</v>
      </c>
      <c r="BZ29" s="359">
        <f>IF('Mapa de Riesgos y Oportunidades'!$C$33="Oportunidad","NO APLICA",'Mapa de Riesgos y Oportunidades'!M109)</f>
        <v>0</v>
      </c>
      <c r="CA29" s="359"/>
      <c r="CB29" s="359"/>
      <c r="CC29" s="124" t="s">
        <v>391</v>
      </c>
      <c r="CD29" s="363">
        <f>IF('Mapa de Riesgos y Oportunidades'!$C$33="Oportunidad","NO APLICA",'Mapa de Riesgos y Oportunidades'!M114)</f>
        <v>0</v>
      </c>
      <c r="CE29" s="363"/>
      <c r="CF29" s="363"/>
      <c r="CG29" s="86" t="s">
        <v>391</v>
      </c>
      <c r="CH29" s="359">
        <f>IF('Mapa de Riesgos y Oportunidades'!$C$33="Oportunidad","NO APLICA",'Mapa de Riesgos y Oportunidades'!M119)</f>
        <v>0</v>
      </c>
      <c r="CI29" s="359"/>
      <c r="CJ29" s="359"/>
      <c r="CK29" s="124" t="s">
        <v>391</v>
      </c>
      <c r="CL29" s="363" t="str">
        <f>IF('Mapa de Riesgos y Oportunidades'!$C$33="Oportunidad","NO APLICA",'Mapa de Riesgos y Oportunidades'!M124)</f>
        <v>Gestionar la mejora de la infraestructura y medios educativos del programa</v>
      </c>
      <c r="CM29" s="363"/>
      <c r="CN29" s="363"/>
      <c r="CO29" s="86" t="s">
        <v>391</v>
      </c>
      <c r="CP29" s="359">
        <f>IF('Mapa de Riesgos y Oportunidades'!$C$33="Oportunidad","NO APLICA",'Mapa de Riesgos y Oportunidades'!M129)</f>
        <v>0</v>
      </c>
      <c r="CQ29" s="359"/>
      <c r="CR29" s="359"/>
      <c r="CS29" s="124" t="s">
        <v>391</v>
      </c>
      <c r="CT29" s="363">
        <f>IF('Mapa de Riesgos y Oportunidades'!$C$33="Oportunidad","NO APLICA",'Mapa de Riesgos y Oportunidades'!M134)</f>
        <v>0</v>
      </c>
      <c r="CU29" s="363"/>
      <c r="CV29" s="363"/>
      <c r="CW29" s="86" t="s">
        <v>391</v>
      </c>
      <c r="CX29" s="359">
        <f>IF('Mapa de Riesgos y Oportunidades'!$C$33="Oportunidad","NO APLICA",'Mapa de Riesgos y Oportunidades'!M138)</f>
        <v>0</v>
      </c>
      <c r="CY29" s="359"/>
      <c r="CZ29" s="359"/>
      <c r="DA29" s="124" t="s">
        <v>391</v>
      </c>
      <c r="DB29" s="363">
        <f>IF('Mapa de Riesgos y Oportunidades'!$C$33="Oportunidad","NO APLICA",'Mapa de Riesgos y Oportunidades'!M144)</f>
        <v>0</v>
      </c>
      <c r="DC29" s="363"/>
      <c r="DD29" s="363"/>
      <c r="DE29" s="86" t="s">
        <v>391</v>
      </c>
      <c r="DF29" s="359">
        <f>IF('Mapa de Riesgos y Oportunidades'!$C$33="Oportunidad","NO APLICA",'Mapa de Riesgos y Oportunidades'!M149)</f>
        <v>0</v>
      </c>
      <c r="DG29" s="359"/>
      <c r="DH29" s="359"/>
      <c r="DI29" s="124" t="s">
        <v>391</v>
      </c>
      <c r="DJ29" s="363">
        <f>IF('Mapa de Riesgos y Oportunidades'!$C$33="Oportunidad","NO APLICA",'Mapa de Riesgos y Oportunidades'!M154)</f>
        <v>0</v>
      </c>
      <c r="DK29" s="363"/>
      <c r="DL29" s="363"/>
      <c r="DM29" s="86" t="s">
        <v>391</v>
      </c>
      <c r="DN29" s="359">
        <f>IF('Mapa de Riesgos y Oportunidades'!$C$33="Oportunidad","NO APLICA",'Mapa de Riesgos y Oportunidades'!M159)</f>
        <v>0</v>
      </c>
      <c r="DO29" s="359"/>
      <c r="DP29" s="359"/>
      <c r="DQ29" s="124" t="s">
        <v>391</v>
      </c>
      <c r="DR29" s="363">
        <f>IF('Mapa de Riesgos y Oportunidades'!$C$33="Oportunidad","NO APLICA",'Mapa de Riesgos y Oportunidades'!M164)</f>
        <v>0</v>
      </c>
      <c r="DS29" s="363"/>
      <c r="DT29" s="363"/>
      <c r="DU29" s="86" t="s">
        <v>391</v>
      </c>
      <c r="DV29" s="359">
        <f>IF('Mapa de Riesgos y Oportunidades'!$C$33="Oportunidad","NO APLICA",'Mapa de Riesgos y Oportunidades'!M169)</f>
        <v>0</v>
      </c>
      <c r="DW29" s="359"/>
      <c r="DX29" s="359"/>
      <c r="DY29" s="124" t="s">
        <v>391</v>
      </c>
      <c r="DZ29" s="363">
        <f>IF('Mapa de Riesgos y Oportunidades'!$C$33="Oportunidad","NO APLICA",'Mapa de Riesgos y Oportunidades'!M174)</f>
        <v>0</v>
      </c>
      <c r="EA29" s="363"/>
      <c r="EB29" s="363"/>
      <c r="EC29" s="86" t="s">
        <v>391</v>
      </c>
      <c r="ED29" s="359">
        <f>IF('Mapa de Riesgos y Oportunidades'!$C$33="Oportunidad","NO APLICA",'Mapa de Riesgos y Oportunidades'!M179)</f>
        <v>0</v>
      </c>
      <c r="EE29" s="359"/>
      <c r="EF29" s="359"/>
      <c r="EG29" s="124" t="s">
        <v>391</v>
      </c>
      <c r="EH29" s="363">
        <f>IF('Mapa de Riesgos y Oportunidades'!$C$33="Oportunidad","NO APLICA",'Mapa de Riesgos y Oportunidades'!M184)</f>
        <v>0</v>
      </c>
      <c r="EI29" s="363"/>
      <c r="EJ29" s="363"/>
      <c r="EK29" s="86" t="s">
        <v>391</v>
      </c>
      <c r="EL29" s="359" t="str">
        <f>IF('Mapa de Riesgos y Oportunidades'!$C$33="Oportunidad","NO APLICA",'Mapa de Riesgos y Oportunidades'!M189)</f>
        <v xml:space="preserve">Registro de legalización de Matrícula Académica de primer semestre en el formato FOR-FO-054_Registro matricula del aspirante que cumple con los requisitos de admisión. </v>
      </c>
      <c r="EM29" s="359"/>
      <c r="EN29" s="359"/>
      <c r="EO29" s="124" t="s">
        <v>391</v>
      </c>
      <c r="EP29" s="363">
        <f>IF('Mapa de Riesgos y Oportunidades'!$C$33="Oportunidad","NO APLICA",'Mapa de Riesgos y Oportunidades'!M194)</f>
        <v>0</v>
      </c>
      <c r="EQ29" s="363"/>
      <c r="ER29" s="363"/>
      <c r="ES29" s="86" t="s">
        <v>391</v>
      </c>
      <c r="ET29" s="359">
        <f>IF('Mapa de Riesgos y Oportunidades'!$C$33="Oportunidad","NO APLICA",'Mapa de Riesgos y Oportunidades'!M199)</f>
        <v>0</v>
      </c>
      <c r="EU29" s="359"/>
      <c r="EV29" s="359"/>
      <c r="EW29" s="124" t="s">
        <v>391</v>
      </c>
      <c r="EX29" s="363">
        <f>IF('Mapa de Riesgos y Oportunidades'!$C$33="Oportunidad","NO APLICA",'Mapa de Riesgos y Oportunidades'!M204)</f>
        <v>0</v>
      </c>
      <c r="EY29" s="363"/>
      <c r="EZ29" s="363"/>
      <c r="FA29" s="86" t="s">
        <v>391</v>
      </c>
      <c r="FB29" s="359">
        <f>IF('Mapa de Riesgos y Oportunidades'!$C$33="Oportunidad","NO APLICA",'Mapa de Riesgos y Oportunidades'!M209)</f>
        <v>0</v>
      </c>
      <c r="FC29" s="359"/>
      <c r="FD29" s="359"/>
      <c r="FE29" s="124" t="s">
        <v>391</v>
      </c>
      <c r="FF29" s="363">
        <f>IF('Mapa de Riesgos y Oportunidades'!$C$33="Oportunidad","NO APLICA",'Mapa de Riesgos y Oportunidades'!M214)</f>
        <v>0</v>
      </c>
      <c r="FG29" s="363"/>
      <c r="FH29" s="363"/>
      <c r="FI29" s="86" t="s">
        <v>391</v>
      </c>
      <c r="FJ29" s="359">
        <f>IF('Mapa de Riesgos y Oportunidades'!$C$33="Oportunidad","NO APLICA",'Mapa de Riesgos y Oportunidades'!M219)</f>
        <v>0</v>
      </c>
      <c r="FK29" s="359"/>
      <c r="FL29" s="359"/>
      <c r="FM29" s="124" t="s">
        <v>391</v>
      </c>
      <c r="FN29" s="363">
        <f>IF('Mapa de Riesgos y Oportunidades'!$C$33="Oportunidad","NO APLICA",'Mapa de Riesgos y Oportunidades'!M224)</f>
        <v>0</v>
      </c>
      <c r="FO29" s="363"/>
      <c r="FP29" s="363"/>
      <c r="FQ29" s="86" t="s">
        <v>391</v>
      </c>
      <c r="FR29" s="359">
        <f>IF('Mapa de Riesgos y Oportunidades'!$C$33="Oportunidad","NO APLICA",'Mapa de Riesgos y Oportunidades'!M229)</f>
        <v>0</v>
      </c>
      <c r="FS29" s="359"/>
      <c r="FT29" s="359"/>
      <c r="FU29" s="124" t="s">
        <v>391</v>
      </c>
      <c r="FV29" s="363">
        <f>IF('Mapa de Riesgos y Oportunidades'!$C$33="Oportunidad","NO APLICA",'Mapa de Riesgos y Oportunidades'!M234)</f>
        <v>0</v>
      </c>
      <c r="FW29" s="363"/>
      <c r="FX29" s="363"/>
      <c r="FY29" s="86" t="s">
        <v>391</v>
      </c>
      <c r="FZ29" s="359">
        <f>IF('Mapa de Riesgos y Oportunidades'!$C$33="Oportunidad","NO APLICA",'Mapa de Riesgos y Oportunidades'!M239)</f>
        <v>0</v>
      </c>
      <c r="GA29" s="359"/>
      <c r="GB29" s="359"/>
      <c r="GC29" s="124" t="s">
        <v>391</v>
      </c>
      <c r="GD29" s="363">
        <f>IF('Mapa de Riesgos y Oportunidades'!$C$33="Oportunidad","NO APLICA",'Mapa de Riesgos y Oportunidades'!M244)</f>
        <v>0</v>
      </c>
      <c r="GE29" s="363"/>
      <c r="GF29" s="363"/>
      <c r="GG29" s="86" t="s">
        <v>391</v>
      </c>
      <c r="GH29" s="359">
        <f>IF('Mapa de Riesgos y Oportunidades'!$C$33="Oportunidad","NO APLICA",'Mapa de Riesgos y Oportunidades'!M249)</f>
        <v>0</v>
      </c>
      <c r="GI29" s="359"/>
      <c r="GJ29" s="359"/>
      <c r="GK29" s="86" t="s">
        <v>391</v>
      </c>
      <c r="GL29" s="359" t="str">
        <f>IF('Mapa de Riesgos y Oportunidades'!$C$33="Oportunidad","NO APLICA",'Mapa de Riesgos y Oportunidades'!M254)</f>
        <v>Organización en carpetas físicas de las actas cerradas de notas en los diferentes niveles de la asignatura inglés. Este archivo se compila semestralmente.</v>
      </c>
      <c r="GM29" s="359"/>
      <c r="GN29" s="359"/>
      <c r="GO29" s="86" t="s">
        <v>391</v>
      </c>
      <c r="GP29" s="359">
        <f>IF('Mapa de Riesgos y Oportunidades'!$C$33="Oportunidad","NO APLICA",'Mapa de Riesgos y Oportunidades'!M259)</f>
        <v>0</v>
      </c>
      <c r="GQ29" s="359"/>
      <c r="GR29" s="359"/>
      <c r="GS29" s="86" t="s">
        <v>391</v>
      </c>
      <c r="GT29" s="359">
        <f>IF('Mapa de Riesgos y Oportunidades'!$C$33="Oportunidad","NO APLICA",'Mapa de Riesgos y Oportunidades'!M264)</f>
        <v>0</v>
      </c>
      <c r="GU29" s="359"/>
      <c r="GV29" s="359"/>
    </row>
    <row r="30" spans="1:204" ht="33.75" x14ac:dyDescent="0.25">
      <c r="A30" s="54" t="s">
        <v>228</v>
      </c>
      <c r="B30" s="45"/>
      <c r="C30" s="45">
        <f>IF(B30="x",15,0)+IF(B31="x",5,0)+IF(B32="x",15,0)+IF(B33="x",10,0)+IF(B34="x",15,0)+IF(B35="x",10,0)+IF(B36="x",30,0)</f>
        <v>0</v>
      </c>
      <c r="D30" s="356">
        <f>IF(C30&lt;=50,0,IF(C30&lt;=75,1,IF(C30&lt;=100,2,"Error")))</f>
        <v>0</v>
      </c>
      <c r="E30" s="54" t="s">
        <v>228</v>
      </c>
      <c r="F30" s="45"/>
      <c r="G30" s="45">
        <f>IF(F30="x",15,0)+IF(F31="x",5,0)+IF(F32="x",15,0)+IF(F33="x",10,0)+IF(F34="x",15,0)+IF(F35="x",10,0)+IF(F36="x",30,0)</f>
        <v>0</v>
      </c>
      <c r="H30" s="356">
        <f>IF(G30&lt;=50,0,IF(G30&lt;=75,1,IF(G30&lt;=100,2,"Error")))</f>
        <v>0</v>
      </c>
      <c r="I30" s="54" t="s">
        <v>228</v>
      </c>
      <c r="J30" s="112"/>
      <c r="K30" s="45">
        <f>IF(J30="x",15,0)+IF(J31="x",5,0)+IF(J32="x",15,0)+IF(J33="x",10,0)+IF(J34="x",15,0)+IF(J35="x",10,0)+IF(J36="x",30,0)</f>
        <v>0</v>
      </c>
      <c r="L30" s="356">
        <f>IF(K30&lt;=50,0,IF(K30&lt;=75,1,IF(K30&lt;=100,2,"Error")))</f>
        <v>0</v>
      </c>
      <c r="M30" s="54" t="s">
        <v>228</v>
      </c>
      <c r="N30" s="45"/>
      <c r="O30" s="45">
        <f>IF(N30="x",15,0)+IF(N31="x",5,0)+IF(N32="x",15,0)+IF(N33="x",10,0)+IF(N34="x",15,0)+IF(N35="x",10,0)+IF(N36="x",30,0)</f>
        <v>0</v>
      </c>
      <c r="P30" s="368">
        <f>IF(O30&lt;=50,0,IF(O30&lt;=75,1,IF(O30&lt;=100,2,"Error")))</f>
        <v>0</v>
      </c>
      <c r="Q30" s="54" t="s">
        <v>228</v>
      </c>
      <c r="R30" s="136" t="s">
        <v>395</v>
      </c>
      <c r="S30" s="45">
        <f>IF(R30="x",15,0)+IF(R31="x",5,0)+IF(R32="x",15,0)+IF(R33="x",10,0)+IF(R34="x",15,0)+IF(R35="x",10,0)+IF(R36="x",30,0)</f>
        <v>55</v>
      </c>
      <c r="T30" s="356">
        <f>IF(S30&lt;=50,0,IF(S30&lt;=75,1,IF(S30&lt;=100,2,"Error")))</f>
        <v>1</v>
      </c>
      <c r="U30" s="54" t="s">
        <v>228</v>
      </c>
      <c r="V30" s="45"/>
      <c r="W30" s="45">
        <f>IF(V30="x",15,0)+IF(V31="x",5,0)+IF(V32="x",15,0)+IF(V33="x",10,0)+IF(V34="x",15,0)+IF(V35="x",10,0)+IF(V36="x",30,0)</f>
        <v>0</v>
      </c>
      <c r="X30" s="356">
        <f>IF(W30&lt;=50,0,IF(W30&lt;=75,1,IF(W30&lt;=100,2,"Error")))</f>
        <v>0</v>
      </c>
      <c r="Y30" s="54" t="s">
        <v>228</v>
      </c>
      <c r="Z30" s="45"/>
      <c r="AA30" s="45">
        <f>IF(Z30="x",15,0)+IF(Z31="x",5,0)+IF(Z32="x",15,0)+IF(Z33="x",10,0)+IF(Z34="x",15,0)+IF(Z35="x",10,0)+IF(Z36="x",30,0)</f>
        <v>15</v>
      </c>
      <c r="AB30" s="356">
        <f>IF(AA30&lt;=50,0,IF(AA30&lt;=75,1,IF(AA30&lt;=100,2,"Error")))</f>
        <v>0</v>
      </c>
      <c r="AC30" s="54" t="s">
        <v>228</v>
      </c>
      <c r="AD30" s="45"/>
      <c r="AE30" s="45">
        <f>IF(AD30="x",15,0)+IF(AD31="x",5,0)+IF(AD32="x",15,0)+IF(AD33="x",10,0)+IF(AD34="x",15,0)+IF(AD35="x",10,0)+IF(AD36="x",30,0)</f>
        <v>0</v>
      </c>
      <c r="AF30" s="356">
        <f>IF(AE30&lt;=50,0,IF(AE30&lt;=75,1,IF(AE30&lt;=100,2,"Error")))</f>
        <v>0</v>
      </c>
      <c r="AG30" s="54" t="s">
        <v>228</v>
      </c>
      <c r="AH30" s="45"/>
      <c r="AI30" s="45">
        <f>IF(AH30="x",15,0)+IF(AH31="x",5,0)+IF(AH32="x",15,0)+IF(AH33="x",10,0)+IF(AH34="x",15,0)+IF(AH35="x",10,0)+IF(AH36="x",30,0)</f>
        <v>0</v>
      </c>
      <c r="AJ30" s="356">
        <f>IF(AI30&lt;=50,0,IF(AI30&lt;=75,1,IF(AI30&lt;=100,2,"Error")))</f>
        <v>0</v>
      </c>
      <c r="AK30" s="54" t="s">
        <v>228</v>
      </c>
      <c r="AL30" s="45"/>
      <c r="AM30" s="45">
        <f>IF(AL30="x",15,0)+IF(AL31="x",5,0)+IF(AL32="x",15,0)+IF(AL33="x",10,0)+IF(AL34="x",15,0)+IF(AL35="x",10,0)+IF(AL36="x",30,0)</f>
        <v>0</v>
      </c>
      <c r="AN30" s="356">
        <f>IF(AM30&lt;=50,0,IF(AM30&lt;=75,1,IF(AM30&lt;=100,2,"Error")))</f>
        <v>0</v>
      </c>
      <c r="AO30" s="54" t="s">
        <v>228</v>
      </c>
      <c r="AP30" s="45"/>
      <c r="AQ30" s="45">
        <f>IF(AP30="x",15,0)+IF(AP31="x",5,0)+IF(AP32="x",15,0)+IF(AP33="x",10,0)+IF(AP34="x",15,0)+IF(AP35="x",10,0)+IF(AP36="x",30,0)</f>
        <v>0</v>
      </c>
      <c r="AR30" s="356">
        <f>IF(AQ30&lt;=50,0,IF(AQ30&lt;=75,1,IF(AQ30&lt;=100,2,"Error")))</f>
        <v>0</v>
      </c>
      <c r="AS30" s="54" t="s">
        <v>228</v>
      </c>
      <c r="AT30" s="45"/>
      <c r="AU30" s="45">
        <f>IF(AT30="x",15,0)+IF(AT31="x",5,0)+IF(AT32="x",15,0)+IF(AT33="x",10,0)+IF(AT34="x",15,0)+IF(AT35="x",10,0)+IF(AT36="x",30,0)</f>
        <v>0</v>
      </c>
      <c r="AV30" s="356">
        <f>IF(AU30&lt;=50,0,IF(AU30&lt;=75,1,IF(AU30&lt;=100,2,"Error")))</f>
        <v>0</v>
      </c>
      <c r="AW30" s="54" t="s">
        <v>228</v>
      </c>
      <c r="AX30" s="45"/>
      <c r="AY30" s="45">
        <f>IF(AX30="x",15,0)+IF(AX31="x",5,0)+IF(AX32="x",15,0)+IF(AX33="x",10,0)+IF(AX34="x",15,0)+IF(AX35="x",10,0)+IF(AX36="x",30,0)</f>
        <v>0</v>
      </c>
      <c r="AZ30" s="356">
        <f>IF(AY30&lt;=50,0,IF(AY30&lt;=75,1,IF(AY30&lt;=100,2,"Error")))</f>
        <v>0</v>
      </c>
      <c r="BA30" s="54" t="s">
        <v>228</v>
      </c>
      <c r="BB30" s="45"/>
      <c r="BC30" s="45">
        <f>IF(BB30="x",15,0)+IF(BB31="x",5,0)+IF(BB32="x",15,0)+IF(BB33="x",10,0)+IF(BB34="x",15,0)+IF(BB35="x",10,0)+IF(BB36="x",30,0)</f>
        <v>0</v>
      </c>
      <c r="BD30" s="356">
        <f>IF(BC30&lt;=50,0,IF(BC30&lt;=75,1,IF(BC30&lt;=100,2,"Error")))</f>
        <v>0</v>
      </c>
      <c r="BE30" s="54" t="s">
        <v>228</v>
      </c>
      <c r="BF30" s="45"/>
      <c r="BG30" s="45">
        <f>IF(BF30="x",15,0)+IF(BF31="x",5,0)+IF(BF32="x",15,0)+IF(BF33="x",10,0)+IF(BF34="x",15,0)+IF(BF35="x",10,0)+IF(BF36="x",30,0)</f>
        <v>0</v>
      </c>
      <c r="BH30" s="356">
        <f>IF(BG30&lt;=50,0,IF(BG30&lt;=75,1,IF(BG30&lt;=100,2,"Error")))</f>
        <v>0</v>
      </c>
      <c r="BI30" s="54" t="s">
        <v>228</v>
      </c>
      <c r="BJ30" s="45"/>
      <c r="BK30" s="45">
        <f>IF(BJ30="x",15,0)+IF(BJ31="x",5,0)+IF(BJ32="x",15,0)+IF(BJ33="x",10,0)+IF(BJ34="x",15,0)+IF(BJ35="x",10,0)+IF(BJ36="x",30,0)</f>
        <v>0</v>
      </c>
      <c r="BL30" s="356">
        <f>IF(BK30&lt;=50,0,IF(BK30&lt;=75,1,IF(BK30&lt;=100,2,"Error")))</f>
        <v>0</v>
      </c>
      <c r="BM30" s="54" t="s">
        <v>228</v>
      </c>
      <c r="BN30" s="45"/>
      <c r="BO30" s="45">
        <f>IF(BN30="x",15,0)+IF(BN31="x",5,0)+IF(BN32="x",15,0)+IF(BN33="x",10,0)+IF(BN34="x",15,0)+IF(BN35="x",10,0)+IF(BN36="x",30,0)</f>
        <v>0</v>
      </c>
      <c r="BP30" s="356">
        <f>IF(BO30&lt;=50,0,IF(BO30&lt;=75,1,IF(BO30&lt;=100,2,"Error")))</f>
        <v>0</v>
      </c>
      <c r="BQ30" s="54" t="s">
        <v>228</v>
      </c>
      <c r="BR30" s="45"/>
      <c r="BS30" s="45">
        <f>IF(BR30="x",15,0)+IF(BR31="x",5,0)+IF(BR32="x",15,0)+IF(BR33="x",10,0)+IF(BR34="x",15,0)+IF(BR35="x",10,0)+IF(BR36="x",30,0)</f>
        <v>0</v>
      </c>
      <c r="BT30" s="356">
        <f>IF(BS30&lt;=50,0,IF(BS30&lt;=75,1,IF(BS30&lt;=100,2,"Error")))</f>
        <v>0</v>
      </c>
      <c r="BU30" s="54" t="s">
        <v>228</v>
      </c>
      <c r="BV30" s="45"/>
      <c r="BW30" s="45">
        <f>IF(BV30="x",15,0)+IF(BV31="x",5,0)+IF(BV32="x",15,0)+IF(BV33="x",10,0)+IF(BV34="x",15,0)+IF(BV35="x",10,0)+IF(BV36="x",30,0)</f>
        <v>0</v>
      </c>
      <c r="BX30" s="356">
        <f>IF(BW30&lt;=50,0,IF(BW30&lt;=75,1,IF(BW30&lt;=100,2,"Error")))</f>
        <v>0</v>
      </c>
      <c r="BY30" s="54" t="s">
        <v>228</v>
      </c>
      <c r="BZ30" s="45"/>
      <c r="CA30" s="45">
        <f>IF(BZ30="x",15,0)+IF(BZ31="x",5,0)+IF(BZ32="x",15,0)+IF(BZ33="x",10,0)+IF(BZ34="x",15,0)+IF(BZ35="x",10,0)+IF(BZ36="x",30,0)</f>
        <v>0</v>
      </c>
      <c r="CB30" s="356">
        <f>IF(CA30&lt;=50,0,IF(CA30&lt;=75,1,IF(CA30&lt;=100,2,"Error")))</f>
        <v>0</v>
      </c>
      <c r="CC30" s="54" t="s">
        <v>228</v>
      </c>
      <c r="CD30" s="45"/>
      <c r="CE30" s="45">
        <f>IF(CD30="x",15,0)+IF(CD31="x",5,0)+IF(CD32="x",15,0)+IF(CD33="x",10,0)+IF(CD34="x",15,0)+IF(CD35="x",10,0)+IF(CD36="x",30,0)</f>
        <v>0</v>
      </c>
      <c r="CF30" s="356">
        <f>IF(CE30&lt;=50,0,IF(CE30&lt;=75,1,IF(CE30&lt;=100,2,"Error")))</f>
        <v>0</v>
      </c>
      <c r="CG30" s="54" t="s">
        <v>228</v>
      </c>
      <c r="CH30" s="45"/>
      <c r="CI30" s="45">
        <f>IF(CH30="x",15,0)+IF(CH31="x",5,0)+IF(CH32="x",15,0)+IF(CH33="x",10,0)+IF(CH34="x",15,0)+IF(CH35="x",10,0)+IF(CH36="x",30,0)</f>
        <v>0</v>
      </c>
      <c r="CJ30" s="356">
        <f>IF(CI30&lt;=50,0,IF(CI30&lt;=75,1,IF(CI30&lt;=100,2,"Error")))</f>
        <v>0</v>
      </c>
      <c r="CK30" s="54" t="s">
        <v>228</v>
      </c>
      <c r="CL30" s="45" t="s">
        <v>395</v>
      </c>
      <c r="CM30" s="45">
        <f>IF(CL30="x",15,0)+IF(CL31="x",5,0)+IF(CL32="x",15,0)+IF(CL33="x",10,0)+IF(CL34="x",15,0)+IF(CL35="x",10,0)+IF(CL36="x",30,0)</f>
        <v>55</v>
      </c>
      <c r="CN30" s="356">
        <f>IF(CM30&lt;=50,0,IF(CM30&lt;=75,1,IF(CM30&lt;=100,2,"Error")))</f>
        <v>1</v>
      </c>
      <c r="CO30" s="54" t="s">
        <v>228</v>
      </c>
      <c r="CP30" s="45"/>
      <c r="CQ30" s="45">
        <f>IF(CP30="x",15,0)+IF(CP31="x",5,0)+IF(CP32="x",15,0)+IF(CP33="x",10,0)+IF(CP34="x",15,0)+IF(CP35="x",10,0)+IF(CP36="x",30,0)</f>
        <v>0</v>
      </c>
      <c r="CR30" s="356">
        <f>IF(CQ30&lt;=50,0,IF(CQ30&lt;=75,1,IF(CQ30&lt;=100,2,"Error")))</f>
        <v>0</v>
      </c>
      <c r="CS30" s="54" t="s">
        <v>228</v>
      </c>
      <c r="CT30" s="45"/>
      <c r="CU30" s="45">
        <f>IF(CT30="x",15,0)+IF(CT31="x",5,0)+IF(CT32="x",15,0)+IF(CT33="x",10,0)+IF(CT34="x",15,0)+IF(CT35="x",10,0)+IF(CT36="x",30,0)</f>
        <v>0</v>
      </c>
      <c r="CV30" s="356">
        <f>IF(CU30&lt;=50,0,IF(CU30&lt;=75,1,IF(CU30&lt;=100,2,"Error")))</f>
        <v>0</v>
      </c>
      <c r="CW30" s="54" t="s">
        <v>228</v>
      </c>
      <c r="CX30" s="45"/>
      <c r="CY30" s="45">
        <f>IF(CX30="x",15,0)+IF(CX31="x",5,0)+IF(CX32="x",15,0)+IF(CX33="x",10,0)+IF(CX34="x",15,0)+IF(CX35="x",10,0)+IF(CX36="x",30,0)</f>
        <v>0</v>
      </c>
      <c r="CZ30" s="356">
        <f>IF(CY30&lt;=50,0,IF(CY30&lt;=75,1,IF(CY30&lt;=100,2,"Error")))</f>
        <v>0</v>
      </c>
      <c r="DA30" s="54" t="s">
        <v>228</v>
      </c>
      <c r="DB30" s="45"/>
      <c r="DC30" s="45">
        <f>IF(DB30="x",15,0)+IF(DB31="x",5,0)+IF(DB32="x",15,0)+IF(DB33="x",10,0)+IF(DB34="x",15,0)+IF(DB35="x",10,0)+IF(DB36="x",30,0)</f>
        <v>0</v>
      </c>
      <c r="DD30" s="356">
        <f>IF(DC30&lt;=50,0,IF(DC30&lt;=75,1,IF(DC30&lt;=100,2,"Error")))</f>
        <v>0</v>
      </c>
      <c r="DE30" s="54" t="s">
        <v>228</v>
      </c>
      <c r="DF30" s="45"/>
      <c r="DG30" s="45">
        <f>IF(DF30="x",15,0)+IF(DF31="x",5,0)+IF(DF32="x",15,0)+IF(DF33="x",10,0)+IF(DF34="x",15,0)+IF(DF35="x",10,0)+IF(DF36="x",30,0)</f>
        <v>0</v>
      </c>
      <c r="DH30" s="356">
        <f>IF(DG30&lt;=50,0,IF(DG30&lt;=75,1,IF(DG30&lt;=100,2,"Error")))</f>
        <v>0</v>
      </c>
      <c r="DI30" s="54" t="s">
        <v>228</v>
      </c>
      <c r="DJ30" s="45"/>
      <c r="DK30" s="45">
        <f>IF(DJ30="x",15,0)+IF(DJ31="x",5,0)+IF(DJ32="x",15,0)+IF(DJ33="x",10,0)+IF(DJ34="x",15,0)+IF(DJ35="x",10,0)+IF(DJ36="x",30,0)</f>
        <v>0</v>
      </c>
      <c r="DL30" s="356">
        <f>IF(DK30&lt;=50,0,IF(DK30&lt;=75,1,IF(DK30&lt;=100,2,"Error")))</f>
        <v>0</v>
      </c>
      <c r="DM30" s="54" t="s">
        <v>228</v>
      </c>
      <c r="DN30" s="45"/>
      <c r="DO30" s="45">
        <f>IF(DN30="x",15,0)+IF(DN31="x",5,0)+IF(DN32="x",15,0)+IF(DN33="x",10,0)+IF(DN34="x",15,0)+IF(DN35="x",10,0)+IF(DN36="x",30,0)</f>
        <v>0</v>
      </c>
      <c r="DP30" s="356">
        <f>IF(DO30&lt;=50,0,IF(DO30&lt;=75,1,IF(DO30&lt;=100,2,"Error")))</f>
        <v>0</v>
      </c>
      <c r="DQ30" s="54" t="s">
        <v>228</v>
      </c>
      <c r="DR30" s="45"/>
      <c r="DS30" s="45">
        <f>IF(DR30="x",15,0)+IF(DR31="x",5,0)+IF(DR32="x",15,0)+IF(DR33="x",10,0)+IF(DR34="x",15,0)+IF(DR35="x",10,0)+IF(DR36="x",30,0)</f>
        <v>0</v>
      </c>
      <c r="DT30" s="356">
        <f>IF(DS30&lt;=50,0,IF(DS30&lt;=75,1,IF(DS30&lt;=100,2,"Error")))</f>
        <v>0</v>
      </c>
      <c r="DU30" s="54" t="s">
        <v>228</v>
      </c>
      <c r="DV30" s="45"/>
      <c r="DW30" s="45">
        <f>IF(DV30="x",15,0)+IF(DV31="x",5,0)+IF(DV32="x",15,0)+IF(DV33="x",10,0)+IF(DV34="x",15,0)+IF(DV35="x",10,0)+IF(DV36="x",30,0)</f>
        <v>0</v>
      </c>
      <c r="DX30" s="356">
        <f>IF(DW30&lt;=50,0,IF(DW30&lt;=75,1,IF(DW30&lt;=100,2,"Error")))</f>
        <v>0</v>
      </c>
      <c r="DY30" s="54" t="s">
        <v>228</v>
      </c>
      <c r="DZ30" s="45"/>
      <c r="EA30" s="45">
        <f>IF(DZ30="x",15,0)+IF(DZ31="x",5,0)+IF(DZ32="x",15,0)+IF(DZ33="x",10,0)+IF(DZ34="x",15,0)+IF(DZ35="x",10,0)+IF(DZ36="x",30,0)</f>
        <v>0</v>
      </c>
      <c r="EB30" s="356">
        <f>IF(EA30&lt;=50,0,IF(EA30&lt;=75,1,IF(EA30&lt;=100,2,"Error")))</f>
        <v>0</v>
      </c>
      <c r="EC30" s="54" t="s">
        <v>228</v>
      </c>
      <c r="ED30" s="45"/>
      <c r="EE30" s="45">
        <f>IF(ED30="x",15,0)+IF(ED31="x",5,0)+IF(ED32="x",15,0)+IF(ED33="x",10,0)+IF(ED34="x",15,0)+IF(ED35="x",10,0)+IF(ED36="x",30,0)</f>
        <v>0</v>
      </c>
      <c r="EF30" s="356">
        <f>IF(EE30&lt;=50,0,IF(EE30&lt;=75,1,IF(EE30&lt;=100,2,"Error")))</f>
        <v>0</v>
      </c>
      <c r="EG30" s="54" t="s">
        <v>228</v>
      </c>
      <c r="EH30" s="45"/>
      <c r="EI30" s="45">
        <f>IF(EH30="x",15,0)+IF(EH31="x",5,0)+IF(EH32="x",15,0)+IF(EH33="x",10,0)+IF(EH34="x",15,0)+IF(EH35="x",10,0)+IF(EH36="x",30,0)</f>
        <v>0</v>
      </c>
      <c r="EJ30" s="356">
        <f>IF(EI30&lt;=50,0,IF(EI30&lt;=75,1,IF(EI30&lt;=100,2,"Error")))</f>
        <v>0</v>
      </c>
      <c r="EK30" s="54" t="s">
        <v>228</v>
      </c>
      <c r="EL30" s="45" t="s">
        <v>395</v>
      </c>
      <c r="EM30" s="45">
        <f>IF(EL30="x",15,0)+IF(EL31="x",5,0)+IF(EL32="x",15,0)+IF(EL33="x",10,0)+IF(EL34="x",15,0)+IF(EL35="x",10,0)+IF(EL36="x",30,0)</f>
        <v>85</v>
      </c>
      <c r="EN30" s="356">
        <f>IF(EM30&lt;=50,0,IF(EM30&lt;=75,1,IF(EM30&lt;=100,2,"Error")))</f>
        <v>2</v>
      </c>
      <c r="EO30" s="54" t="s">
        <v>228</v>
      </c>
      <c r="EP30" s="45"/>
      <c r="EQ30" s="45">
        <f>IF(EP30="x",15,0)+IF(EP31="x",5,0)+IF(EP32="x",15,0)+IF(EP33="x",10,0)+IF(EP34="x",15,0)+IF(EP35="x",10,0)+IF(EP36="x",30,0)</f>
        <v>0</v>
      </c>
      <c r="ER30" s="356">
        <f>IF(EQ30&lt;=50,0,IF(EQ30&lt;=75,1,IF(EQ30&lt;=100,2,"Error")))</f>
        <v>0</v>
      </c>
      <c r="ES30" s="54" t="s">
        <v>228</v>
      </c>
      <c r="ET30" s="45"/>
      <c r="EU30" s="45">
        <f>IF(ET30="x",15,0)+IF(ET31="x",5,0)+IF(ET32="x",15,0)+IF(ET33="x",10,0)+IF(ET34="x",15,0)+IF(ET35="x",10,0)+IF(ET36="x",30,0)</f>
        <v>0</v>
      </c>
      <c r="EV30" s="356">
        <f>IF(EU30&lt;=50,0,IF(EU30&lt;=75,1,IF(EU30&lt;=100,2,"Error")))</f>
        <v>0</v>
      </c>
      <c r="EW30" s="54" t="s">
        <v>228</v>
      </c>
      <c r="EX30" s="45"/>
      <c r="EY30" s="45">
        <f>IF(EX30="x",15,0)+IF(EX31="x",5,0)+IF(EX32="x",15,0)+IF(EX33="x",10,0)+IF(EX34="x",15,0)+IF(EX35="x",10,0)+IF(EX36="x",30,0)</f>
        <v>0</v>
      </c>
      <c r="EZ30" s="356">
        <f>IF(EY30&lt;=50,0,IF(EY30&lt;=75,1,IF(EY30&lt;=100,2,"Error")))</f>
        <v>0</v>
      </c>
      <c r="FA30" s="54" t="s">
        <v>228</v>
      </c>
      <c r="FB30" s="45"/>
      <c r="FC30" s="45">
        <f>IF(FB30="x",15,0)+IF(FB31="x",5,0)+IF(FB32="x",15,0)+IF(FB33="x",10,0)+IF(FB34="x",15,0)+IF(FB35="x",10,0)+IF(FB36="x",30,0)</f>
        <v>0</v>
      </c>
      <c r="FD30" s="356">
        <f>IF(FC30&lt;=50,0,IF(FC30&lt;=75,1,IF(FC30&lt;=100,2,"Error")))</f>
        <v>0</v>
      </c>
      <c r="FE30" s="54" t="s">
        <v>228</v>
      </c>
      <c r="FF30" s="45"/>
      <c r="FG30" s="45">
        <f>IF(FF30="x",15,0)+IF(FF31="x",5,0)+IF(FF32="x",15,0)+IF(FF33="x",10,0)+IF(FF34="x",15,0)+IF(FF35="x",10,0)+IF(FF36="x",30,0)</f>
        <v>0</v>
      </c>
      <c r="FH30" s="356">
        <f>IF(FG30&lt;=50,0,IF(FG30&lt;=75,1,IF(FG30&lt;=100,2,"Error")))</f>
        <v>0</v>
      </c>
      <c r="FI30" s="54" t="s">
        <v>228</v>
      </c>
      <c r="FJ30" s="45"/>
      <c r="FK30" s="45">
        <f>IF(FJ30="x",15,0)+IF(FJ31="x",5,0)+IF(FJ32="x",15,0)+IF(FJ33="x",10,0)+IF(FJ34="x",15,0)+IF(FJ35="x",10,0)+IF(FJ36="x",30,0)</f>
        <v>0</v>
      </c>
      <c r="FL30" s="356">
        <f>IF(FK30&lt;=50,0,IF(FK30&lt;=75,1,IF(FK30&lt;=100,2,"Error")))</f>
        <v>0</v>
      </c>
      <c r="FM30" s="54" t="s">
        <v>228</v>
      </c>
      <c r="FN30" s="45"/>
      <c r="FO30" s="45">
        <f>IF(FN30="x",15,0)+IF(FN31="x",5,0)+IF(FN32="x",15,0)+IF(FN33="x",10,0)+IF(FN34="x",15,0)+IF(FN35="x",10,0)+IF(FN36="x",30,0)</f>
        <v>0</v>
      </c>
      <c r="FP30" s="356">
        <f>IF(FO30&lt;=50,0,IF(FO30&lt;=75,1,IF(FO30&lt;=100,2,"Error")))</f>
        <v>0</v>
      </c>
      <c r="FQ30" s="54" t="s">
        <v>228</v>
      </c>
      <c r="FR30" s="45"/>
      <c r="FS30" s="45">
        <f>IF(FR30="x",15,0)+IF(FR31="x",5,0)+IF(FR32="x",15,0)+IF(FR33="x",10,0)+IF(FR34="x",15,0)+IF(FR35="x",10,0)+IF(FR36="x",30,0)</f>
        <v>0</v>
      </c>
      <c r="FT30" s="356">
        <f>IF(FS30&lt;=50,0,IF(FS30&lt;=75,1,IF(FS30&lt;=100,2,"Error")))</f>
        <v>0</v>
      </c>
      <c r="FU30" s="54" t="s">
        <v>228</v>
      </c>
      <c r="FV30" s="45"/>
      <c r="FW30" s="45">
        <f>IF(FV30="x",15,0)+IF(FV31="x",5,0)+IF(FV32="x",15,0)+IF(FV33="x",10,0)+IF(FV34="x",15,0)+IF(FV35="x",10,0)+IF(FV36="x",30,0)</f>
        <v>0</v>
      </c>
      <c r="FX30" s="356">
        <f>IF(FW30&lt;=50,0,IF(FW30&lt;=75,1,IF(FW30&lt;=100,2,"Error")))</f>
        <v>0</v>
      </c>
      <c r="FY30" s="54" t="s">
        <v>228</v>
      </c>
      <c r="FZ30" s="45"/>
      <c r="GA30" s="45">
        <f>IF(FZ30="x",15,0)+IF(FZ31="x",5,0)+IF(FZ32="x",15,0)+IF(FZ33="x",10,0)+IF(FZ34="x",15,0)+IF(FZ35="x",10,0)+IF(FZ36="x",30,0)</f>
        <v>0</v>
      </c>
      <c r="GB30" s="356">
        <f>IF(GA30&lt;=50,0,IF(GA30&lt;=75,1,IF(GA30&lt;=100,2,"Error")))</f>
        <v>0</v>
      </c>
      <c r="GC30" s="54" t="s">
        <v>228</v>
      </c>
      <c r="GD30" s="45"/>
      <c r="GE30" s="45">
        <f>IF(GD30="x",15,0)+IF(GD31="x",5,0)+IF(GD32="x",15,0)+IF(GD33="x",10,0)+IF(GD34="x",15,0)+IF(GD35="x",10,0)+IF(GD36="x",30,0)</f>
        <v>0</v>
      </c>
      <c r="GF30" s="356">
        <f>IF(GE30&lt;=50,0,IF(GE30&lt;=75,1,IF(GE30&lt;=100,2,"Error")))</f>
        <v>0</v>
      </c>
      <c r="GG30" s="54" t="s">
        <v>228</v>
      </c>
      <c r="GH30" s="45"/>
      <c r="GI30" s="45">
        <f>IF(GH30="x",15,0)+IF(GH31="x",5,0)+IF(GH32="x",15,0)+IF(GH33="x",10,0)+IF(GH34="x",15,0)+IF(GH35="x",10,0)+IF(GH36="x",30,0)</f>
        <v>0</v>
      </c>
      <c r="GJ30" s="356">
        <f>IF(GI30&lt;=50,0,IF(GI30&lt;=75,1,IF(GI30&lt;=100,2,"Error")))</f>
        <v>0</v>
      </c>
      <c r="GK30" s="54" t="s">
        <v>228</v>
      </c>
      <c r="GL30" s="128" t="s">
        <v>395</v>
      </c>
      <c r="GM30" s="45">
        <f>IF(GL30="x",15,0)+IF(GL31="x",5,0)+IF(GL32="x",15,0)+IF(GL33="x",10,0)+IF(GL34="x",15,0)+IF(GL35="x",10,0)+IF(GL36="x",30,0)</f>
        <v>85</v>
      </c>
      <c r="GN30" s="356">
        <f>IF(GM30&lt;=50,0,IF(GM30&lt;=75,1,IF(GM30&lt;=100,2,"Error")))</f>
        <v>2</v>
      </c>
      <c r="GO30" s="54" t="s">
        <v>228</v>
      </c>
      <c r="GP30" s="45"/>
      <c r="GQ30" s="45">
        <f>IF(GP30="x",15,0)+IF(GP31="x",5,0)+IF(GP32="x",15,0)+IF(GP33="x",10,0)+IF(GP34="x",15,0)+IF(GP35="x",10,0)+IF(GP36="x",30,0)</f>
        <v>0</v>
      </c>
      <c r="GR30" s="356">
        <f>IF(GQ30&lt;=50,0,IF(GQ30&lt;=75,1,IF(GQ30&lt;=100,2,"Error")))</f>
        <v>0</v>
      </c>
      <c r="GS30" s="54" t="s">
        <v>228</v>
      </c>
      <c r="GT30" s="45"/>
      <c r="GU30" s="45">
        <f>IF(GT30="x",15,0)+IF(GT31="x",5,0)+IF(GT32="x",15,0)+IF(GT33="x",10,0)+IF(GT34="x",15,0)+IF(GT35="x",10,0)+IF(GT36="x",30,0)</f>
        <v>0</v>
      </c>
      <c r="GV30" s="356">
        <f>IF(GU30&lt;=50,0,IF(GU30&lt;=75,1,IF(GU30&lt;=100,2,"Error")))</f>
        <v>0</v>
      </c>
    </row>
    <row r="31" spans="1:204" ht="33.75" x14ac:dyDescent="0.25">
      <c r="A31" s="54" t="s">
        <v>229</v>
      </c>
      <c r="B31" s="45"/>
      <c r="C31" s="54"/>
      <c r="D31" s="356"/>
      <c r="E31" s="54" t="s">
        <v>229</v>
      </c>
      <c r="F31" s="45"/>
      <c r="G31" s="54"/>
      <c r="H31" s="356"/>
      <c r="I31" s="54" t="s">
        <v>229</v>
      </c>
      <c r="J31" s="112"/>
      <c r="K31" s="54"/>
      <c r="L31" s="356"/>
      <c r="M31" s="54" t="s">
        <v>229</v>
      </c>
      <c r="N31" s="45"/>
      <c r="O31" s="54"/>
      <c r="P31" s="369"/>
      <c r="Q31" s="54" t="s">
        <v>229</v>
      </c>
      <c r="R31" s="136" t="s">
        <v>395</v>
      </c>
      <c r="S31" s="54"/>
      <c r="T31" s="356"/>
      <c r="U31" s="54" t="s">
        <v>229</v>
      </c>
      <c r="V31" s="45"/>
      <c r="W31" s="54"/>
      <c r="X31" s="356"/>
      <c r="Y31" s="54" t="s">
        <v>229</v>
      </c>
      <c r="Z31" s="45" t="s">
        <v>395</v>
      </c>
      <c r="AA31" s="54"/>
      <c r="AB31" s="356"/>
      <c r="AC31" s="54" t="s">
        <v>229</v>
      </c>
      <c r="AD31" s="45"/>
      <c r="AE31" s="54"/>
      <c r="AF31" s="356"/>
      <c r="AG31" s="54" t="s">
        <v>229</v>
      </c>
      <c r="AH31" s="45"/>
      <c r="AI31" s="54"/>
      <c r="AJ31" s="356"/>
      <c r="AK31" s="54" t="s">
        <v>229</v>
      </c>
      <c r="AL31" s="45"/>
      <c r="AM31" s="54"/>
      <c r="AN31" s="356"/>
      <c r="AO31" s="54" t="s">
        <v>229</v>
      </c>
      <c r="AP31" s="45"/>
      <c r="AQ31" s="54"/>
      <c r="AR31" s="356"/>
      <c r="AS31" s="54" t="s">
        <v>229</v>
      </c>
      <c r="AT31" s="45"/>
      <c r="AU31" s="54"/>
      <c r="AV31" s="356"/>
      <c r="AW31" s="54" t="s">
        <v>229</v>
      </c>
      <c r="AX31" s="45"/>
      <c r="AY31" s="54"/>
      <c r="AZ31" s="356"/>
      <c r="BA31" s="54" t="s">
        <v>229</v>
      </c>
      <c r="BB31" s="45"/>
      <c r="BC31" s="54"/>
      <c r="BD31" s="356"/>
      <c r="BE31" s="54" t="s">
        <v>229</v>
      </c>
      <c r="BF31" s="45"/>
      <c r="BG31" s="54"/>
      <c r="BH31" s="356"/>
      <c r="BI31" s="54" t="s">
        <v>229</v>
      </c>
      <c r="BJ31" s="45"/>
      <c r="BK31" s="54"/>
      <c r="BL31" s="356"/>
      <c r="BM31" s="54" t="s">
        <v>229</v>
      </c>
      <c r="BN31" s="45"/>
      <c r="BO31" s="54"/>
      <c r="BP31" s="356"/>
      <c r="BQ31" s="54" t="s">
        <v>229</v>
      </c>
      <c r="BR31" s="45"/>
      <c r="BS31" s="54"/>
      <c r="BT31" s="356"/>
      <c r="BU31" s="54" t="s">
        <v>229</v>
      </c>
      <c r="BV31" s="45"/>
      <c r="BW31" s="54"/>
      <c r="BX31" s="356"/>
      <c r="BY31" s="54" t="s">
        <v>229</v>
      </c>
      <c r="BZ31" s="45"/>
      <c r="CA31" s="54"/>
      <c r="CB31" s="356"/>
      <c r="CC31" s="54" t="s">
        <v>229</v>
      </c>
      <c r="CD31" s="45"/>
      <c r="CE31" s="54"/>
      <c r="CF31" s="356"/>
      <c r="CG31" s="54" t="s">
        <v>229</v>
      </c>
      <c r="CH31" s="45"/>
      <c r="CI31" s="54"/>
      <c r="CJ31" s="356"/>
      <c r="CK31" s="54" t="s">
        <v>229</v>
      </c>
      <c r="CL31" s="45" t="s">
        <v>395</v>
      </c>
      <c r="CM31" s="54"/>
      <c r="CN31" s="356"/>
      <c r="CO31" s="54" t="s">
        <v>229</v>
      </c>
      <c r="CP31" s="45"/>
      <c r="CQ31" s="54"/>
      <c r="CR31" s="356"/>
      <c r="CS31" s="54" t="s">
        <v>229</v>
      </c>
      <c r="CT31" s="45"/>
      <c r="CU31" s="54"/>
      <c r="CV31" s="356"/>
      <c r="CW31" s="54" t="s">
        <v>229</v>
      </c>
      <c r="CX31" s="45"/>
      <c r="CY31" s="54"/>
      <c r="CZ31" s="356"/>
      <c r="DA31" s="54" t="s">
        <v>229</v>
      </c>
      <c r="DB31" s="45"/>
      <c r="DC31" s="54"/>
      <c r="DD31" s="356"/>
      <c r="DE31" s="54" t="s">
        <v>229</v>
      </c>
      <c r="DF31" s="45"/>
      <c r="DG31" s="54"/>
      <c r="DH31" s="356"/>
      <c r="DI31" s="54" t="s">
        <v>229</v>
      </c>
      <c r="DJ31" s="45"/>
      <c r="DK31" s="54"/>
      <c r="DL31" s="356"/>
      <c r="DM31" s="54" t="s">
        <v>229</v>
      </c>
      <c r="DN31" s="45"/>
      <c r="DO31" s="54"/>
      <c r="DP31" s="356"/>
      <c r="DQ31" s="54" t="s">
        <v>229</v>
      </c>
      <c r="DR31" s="45"/>
      <c r="DS31" s="54"/>
      <c r="DT31" s="356"/>
      <c r="DU31" s="54" t="s">
        <v>229</v>
      </c>
      <c r="DV31" s="45"/>
      <c r="DW31" s="54"/>
      <c r="DX31" s="356"/>
      <c r="DY31" s="54" t="s">
        <v>229</v>
      </c>
      <c r="DZ31" s="45"/>
      <c r="EA31" s="54"/>
      <c r="EB31" s="356"/>
      <c r="EC31" s="54" t="s">
        <v>229</v>
      </c>
      <c r="ED31" s="45"/>
      <c r="EE31" s="54"/>
      <c r="EF31" s="356"/>
      <c r="EG31" s="54" t="s">
        <v>229</v>
      </c>
      <c r="EH31" s="45"/>
      <c r="EI31" s="54"/>
      <c r="EJ31" s="356"/>
      <c r="EK31" s="54" t="s">
        <v>229</v>
      </c>
      <c r="EL31" s="45" t="s">
        <v>395</v>
      </c>
      <c r="EM31" s="54"/>
      <c r="EN31" s="356"/>
      <c r="EO31" s="54" t="s">
        <v>229</v>
      </c>
      <c r="EP31" s="45"/>
      <c r="EQ31" s="54"/>
      <c r="ER31" s="356"/>
      <c r="ES31" s="54" t="s">
        <v>229</v>
      </c>
      <c r="ET31" s="45"/>
      <c r="EU31" s="54"/>
      <c r="EV31" s="356"/>
      <c r="EW31" s="54" t="s">
        <v>229</v>
      </c>
      <c r="EX31" s="45"/>
      <c r="EY31" s="54"/>
      <c r="EZ31" s="356"/>
      <c r="FA31" s="54" t="s">
        <v>229</v>
      </c>
      <c r="FB31" s="45"/>
      <c r="FC31" s="54"/>
      <c r="FD31" s="356"/>
      <c r="FE31" s="54" t="s">
        <v>229</v>
      </c>
      <c r="FF31" s="45"/>
      <c r="FG31" s="54"/>
      <c r="FH31" s="356"/>
      <c r="FI31" s="54" t="s">
        <v>229</v>
      </c>
      <c r="FJ31" s="45"/>
      <c r="FK31" s="54"/>
      <c r="FL31" s="356"/>
      <c r="FM31" s="54" t="s">
        <v>229</v>
      </c>
      <c r="FN31" s="45"/>
      <c r="FO31" s="54"/>
      <c r="FP31" s="356"/>
      <c r="FQ31" s="54" t="s">
        <v>229</v>
      </c>
      <c r="FR31" s="45"/>
      <c r="FS31" s="54"/>
      <c r="FT31" s="356"/>
      <c r="FU31" s="54" t="s">
        <v>229</v>
      </c>
      <c r="FV31" s="45"/>
      <c r="FW31" s="54"/>
      <c r="FX31" s="356"/>
      <c r="FY31" s="54" t="s">
        <v>229</v>
      </c>
      <c r="FZ31" s="45"/>
      <c r="GA31" s="54"/>
      <c r="GB31" s="356"/>
      <c r="GC31" s="54" t="s">
        <v>229</v>
      </c>
      <c r="GD31" s="45"/>
      <c r="GE31" s="54"/>
      <c r="GF31" s="356"/>
      <c r="GG31" s="54" t="s">
        <v>229</v>
      </c>
      <c r="GH31" s="45"/>
      <c r="GI31" s="54"/>
      <c r="GJ31" s="356"/>
      <c r="GK31" s="54" t="s">
        <v>229</v>
      </c>
      <c r="GL31" s="128" t="s">
        <v>395</v>
      </c>
      <c r="GM31" s="54"/>
      <c r="GN31" s="356"/>
      <c r="GO31" s="54" t="s">
        <v>229</v>
      </c>
      <c r="GP31" s="45"/>
      <c r="GQ31" s="54"/>
      <c r="GR31" s="356"/>
      <c r="GS31" s="54" t="s">
        <v>229</v>
      </c>
      <c r="GT31" s="45"/>
      <c r="GU31" s="54"/>
      <c r="GV31" s="356"/>
    </row>
    <row r="32" spans="1:204" x14ac:dyDescent="0.25">
      <c r="A32" s="54" t="s">
        <v>230</v>
      </c>
      <c r="B32" s="45"/>
      <c r="C32" s="54"/>
      <c r="D32" s="356"/>
      <c r="E32" s="54" t="s">
        <v>230</v>
      </c>
      <c r="F32" s="45"/>
      <c r="G32" s="54"/>
      <c r="H32" s="356"/>
      <c r="I32" s="54" t="s">
        <v>230</v>
      </c>
      <c r="J32" s="112"/>
      <c r="K32" s="54"/>
      <c r="L32" s="356"/>
      <c r="M32" s="54" t="s">
        <v>230</v>
      </c>
      <c r="N32" s="45"/>
      <c r="O32" s="54"/>
      <c r="P32" s="369"/>
      <c r="Q32" s="54" t="s">
        <v>230</v>
      </c>
      <c r="R32" s="136"/>
      <c r="S32" s="54"/>
      <c r="T32" s="356"/>
      <c r="U32" s="54" t="s">
        <v>230</v>
      </c>
      <c r="V32" s="45"/>
      <c r="W32" s="54"/>
      <c r="X32" s="356"/>
      <c r="Y32" s="54" t="s">
        <v>230</v>
      </c>
      <c r="Z32" s="45"/>
      <c r="AA32" s="54"/>
      <c r="AB32" s="356"/>
      <c r="AC32" s="54" t="s">
        <v>230</v>
      </c>
      <c r="AD32" s="45"/>
      <c r="AE32" s="54"/>
      <c r="AF32" s="356"/>
      <c r="AG32" s="54" t="s">
        <v>230</v>
      </c>
      <c r="AH32" s="45"/>
      <c r="AI32" s="54"/>
      <c r="AJ32" s="356"/>
      <c r="AK32" s="54" t="s">
        <v>230</v>
      </c>
      <c r="AL32" s="45"/>
      <c r="AM32" s="54"/>
      <c r="AN32" s="356"/>
      <c r="AO32" s="54" t="s">
        <v>230</v>
      </c>
      <c r="AP32" s="45"/>
      <c r="AQ32" s="54"/>
      <c r="AR32" s="356"/>
      <c r="AS32" s="54" t="s">
        <v>230</v>
      </c>
      <c r="AT32" s="45"/>
      <c r="AU32" s="54"/>
      <c r="AV32" s="356"/>
      <c r="AW32" s="54" t="s">
        <v>230</v>
      </c>
      <c r="AX32" s="45"/>
      <c r="AY32" s="54"/>
      <c r="AZ32" s="356"/>
      <c r="BA32" s="54" t="s">
        <v>230</v>
      </c>
      <c r="BB32" s="45"/>
      <c r="BC32" s="54"/>
      <c r="BD32" s="356"/>
      <c r="BE32" s="54" t="s">
        <v>230</v>
      </c>
      <c r="BF32" s="45"/>
      <c r="BG32" s="54"/>
      <c r="BH32" s="356"/>
      <c r="BI32" s="54" t="s">
        <v>230</v>
      </c>
      <c r="BJ32" s="45"/>
      <c r="BK32" s="54"/>
      <c r="BL32" s="356"/>
      <c r="BM32" s="54" t="s">
        <v>230</v>
      </c>
      <c r="BN32" s="45"/>
      <c r="BO32" s="54"/>
      <c r="BP32" s="356"/>
      <c r="BQ32" s="54" t="s">
        <v>230</v>
      </c>
      <c r="BR32" s="45"/>
      <c r="BS32" s="54"/>
      <c r="BT32" s="356"/>
      <c r="BU32" s="54" t="s">
        <v>230</v>
      </c>
      <c r="BV32" s="45"/>
      <c r="BW32" s="54"/>
      <c r="BX32" s="356"/>
      <c r="BY32" s="54" t="s">
        <v>230</v>
      </c>
      <c r="BZ32" s="45"/>
      <c r="CA32" s="54"/>
      <c r="CB32" s="356"/>
      <c r="CC32" s="54" t="s">
        <v>230</v>
      </c>
      <c r="CD32" s="45"/>
      <c r="CE32" s="54"/>
      <c r="CF32" s="356"/>
      <c r="CG32" s="54" t="s">
        <v>230</v>
      </c>
      <c r="CH32" s="45"/>
      <c r="CI32" s="54"/>
      <c r="CJ32" s="356"/>
      <c r="CK32" s="54" t="s">
        <v>230</v>
      </c>
      <c r="CL32" s="45"/>
      <c r="CM32" s="54"/>
      <c r="CN32" s="356"/>
      <c r="CO32" s="54" t="s">
        <v>230</v>
      </c>
      <c r="CP32" s="45"/>
      <c r="CQ32" s="54"/>
      <c r="CR32" s="356"/>
      <c r="CS32" s="54" t="s">
        <v>230</v>
      </c>
      <c r="CT32" s="45"/>
      <c r="CU32" s="54"/>
      <c r="CV32" s="356"/>
      <c r="CW32" s="54" t="s">
        <v>230</v>
      </c>
      <c r="CX32" s="45"/>
      <c r="CY32" s="54"/>
      <c r="CZ32" s="356"/>
      <c r="DA32" s="54" t="s">
        <v>230</v>
      </c>
      <c r="DB32" s="45"/>
      <c r="DC32" s="54"/>
      <c r="DD32" s="356"/>
      <c r="DE32" s="54" t="s">
        <v>230</v>
      </c>
      <c r="DF32" s="45"/>
      <c r="DG32" s="54"/>
      <c r="DH32" s="356"/>
      <c r="DI32" s="54" t="s">
        <v>230</v>
      </c>
      <c r="DJ32" s="45"/>
      <c r="DK32" s="54"/>
      <c r="DL32" s="356"/>
      <c r="DM32" s="54" t="s">
        <v>230</v>
      </c>
      <c r="DN32" s="45"/>
      <c r="DO32" s="54"/>
      <c r="DP32" s="356"/>
      <c r="DQ32" s="54" t="s">
        <v>230</v>
      </c>
      <c r="DR32" s="45"/>
      <c r="DS32" s="54"/>
      <c r="DT32" s="356"/>
      <c r="DU32" s="54" t="s">
        <v>230</v>
      </c>
      <c r="DV32" s="45"/>
      <c r="DW32" s="54"/>
      <c r="DX32" s="356"/>
      <c r="DY32" s="54" t="s">
        <v>230</v>
      </c>
      <c r="DZ32" s="45"/>
      <c r="EA32" s="54"/>
      <c r="EB32" s="356"/>
      <c r="EC32" s="54" t="s">
        <v>230</v>
      </c>
      <c r="ED32" s="45"/>
      <c r="EE32" s="54"/>
      <c r="EF32" s="356"/>
      <c r="EG32" s="54" t="s">
        <v>230</v>
      </c>
      <c r="EH32" s="45"/>
      <c r="EI32" s="54"/>
      <c r="EJ32" s="356"/>
      <c r="EK32" s="54" t="s">
        <v>230</v>
      </c>
      <c r="EL32" s="45"/>
      <c r="EM32" s="54"/>
      <c r="EN32" s="356"/>
      <c r="EO32" s="54" t="s">
        <v>230</v>
      </c>
      <c r="EP32" s="45"/>
      <c r="EQ32" s="54"/>
      <c r="ER32" s="356"/>
      <c r="ES32" s="54" t="s">
        <v>230</v>
      </c>
      <c r="ET32" s="45"/>
      <c r="EU32" s="54"/>
      <c r="EV32" s="356"/>
      <c r="EW32" s="54" t="s">
        <v>230</v>
      </c>
      <c r="EX32" s="45"/>
      <c r="EY32" s="54"/>
      <c r="EZ32" s="356"/>
      <c r="FA32" s="54" t="s">
        <v>230</v>
      </c>
      <c r="FB32" s="45"/>
      <c r="FC32" s="54"/>
      <c r="FD32" s="356"/>
      <c r="FE32" s="54" t="s">
        <v>230</v>
      </c>
      <c r="FF32" s="45"/>
      <c r="FG32" s="54"/>
      <c r="FH32" s="356"/>
      <c r="FI32" s="54" t="s">
        <v>230</v>
      </c>
      <c r="FJ32" s="45"/>
      <c r="FK32" s="54"/>
      <c r="FL32" s="356"/>
      <c r="FM32" s="54" t="s">
        <v>230</v>
      </c>
      <c r="FN32" s="45"/>
      <c r="FO32" s="54"/>
      <c r="FP32" s="356"/>
      <c r="FQ32" s="54" t="s">
        <v>230</v>
      </c>
      <c r="FR32" s="45"/>
      <c r="FS32" s="54"/>
      <c r="FT32" s="356"/>
      <c r="FU32" s="54" t="s">
        <v>230</v>
      </c>
      <c r="FV32" s="45"/>
      <c r="FW32" s="54"/>
      <c r="FX32" s="356"/>
      <c r="FY32" s="54" t="s">
        <v>230</v>
      </c>
      <c r="FZ32" s="45"/>
      <c r="GA32" s="54"/>
      <c r="GB32" s="356"/>
      <c r="GC32" s="54" t="s">
        <v>230</v>
      </c>
      <c r="GD32" s="45"/>
      <c r="GE32" s="54"/>
      <c r="GF32" s="356"/>
      <c r="GG32" s="54" t="s">
        <v>230</v>
      </c>
      <c r="GH32" s="45"/>
      <c r="GI32" s="54"/>
      <c r="GJ32" s="356"/>
      <c r="GK32" s="54" t="s">
        <v>230</v>
      </c>
      <c r="GL32" s="128"/>
      <c r="GM32" s="54"/>
      <c r="GN32" s="356"/>
      <c r="GO32" s="54" t="s">
        <v>230</v>
      </c>
      <c r="GP32" s="45"/>
      <c r="GQ32" s="54"/>
      <c r="GR32" s="356"/>
      <c r="GS32" s="54" t="s">
        <v>230</v>
      </c>
      <c r="GT32" s="45"/>
      <c r="GU32" s="54"/>
      <c r="GV32" s="356"/>
    </row>
    <row r="33" spans="1:204" x14ac:dyDescent="0.25">
      <c r="A33" s="54" t="s">
        <v>231</v>
      </c>
      <c r="B33" s="45"/>
      <c r="C33" s="54"/>
      <c r="D33" s="356"/>
      <c r="E33" s="54" t="s">
        <v>231</v>
      </c>
      <c r="F33" s="45"/>
      <c r="G33" s="54"/>
      <c r="H33" s="356"/>
      <c r="I33" s="54" t="s">
        <v>231</v>
      </c>
      <c r="J33" s="112"/>
      <c r="K33" s="54"/>
      <c r="L33" s="356"/>
      <c r="M33" s="54" t="s">
        <v>231</v>
      </c>
      <c r="N33" s="45"/>
      <c r="O33" s="54"/>
      <c r="P33" s="369"/>
      <c r="Q33" s="54" t="s">
        <v>231</v>
      </c>
      <c r="R33" s="136" t="s">
        <v>395</v>
      </c>
      <c r="S33" s="54"/>
      <c r="T33" s="356"/>
      <c r="U33" s="54" t="s">
        <v>231</v>
      </c>
      <c r="V33" s="45"/>
      <c r="W33" s="54"/>
      <c r="X33" s="356"/>
      <c r="Y33" s="54" t="s">
        <v>231</v>
      </c>
      <c r="Z33" s="45" t="s">
        <v>395</v>
      </c>
      <c r="AA33" s="54"/>
      <c r="AB33" s="356"/>
      <c r="AC33" s="54" t="s">
        <v>231</v>
      </c>
      <c r="AD33" s="45"/>
      <c r="AE33" s="54"/>
      <c r="AF33" s="356"/>
      <c r="AG33" s="54" t="s">
        <v>231</v>
      </c>
      <c r="AH33" s="45"/>
      <c r="AI33" s="54"/>
      <c r="AJ33" s="356"/>
      <c r="AK33" s="54" t="s">
        <v>231</v>
      </c>
      <c r="AL33" s="45"/>
      <c r="AM33" s="54"/>
      <c r="AN33" s="356"/>
      <c r="AO33" s="54" t="s">
        <v>231</v>
      </c>
      <c r="AP33" s="45"/>
      <c r="AQ33" s="54"/>
      <c r="AR33" s="356"/>
      <c r="AS33" s="54" t="s">
        <v>231</v>
      </c>
      <c r="AT33" s="45"/>
      <c r="AU33" s="54"/>
      <c r="AV33" s="356"/>
      <c r="AW33" s="54" t="s">
        <v>231</v>
      </c>
      <c r="AX33" s="45"/>
      <c r="AY33" s="54"/>
      <c r="AZ33" s="356"/>
      <c r="BA33" s="54" t="s">
        <v>231</v>
      </c>
      <c r="BB33" s="45"/>
      <c r="BC33" s="54"/>
      <c r="BD33" s="356"/>
      <c r="BE33" s="54" t="s">
        <v>231</v>
      </c>
      <c r="BF33" s="45"/>
      <c r="BG33" s="54"/>
      <c r="BH33" s="356"/>
      <c r="BI33" s="54" t="s">
        <v>231</v>
      </c>
      <c r="BJ33" s="45"/>
      <c r="BK33" s="54"/>
      <c r="BL33" s="356"/>
      <c r="BM33" s="54" t="s">
        <v>231</v>
      </c>
      <c r="BN33" s="45"/>
      <c r="BO33" s="54"/>
      <c r="BP33" s="356"/>
      <c r="BQ33" s="54" t="s">
        <v>231</v>
      </c>
      <c r="BR33" s="45"/>
      <c r="BS33" s="54"/>
      <c r="BT33" s="356"/>
      <c r="BU33" s="54" t="s">
        <v>231</v>
      </c>
      <c r="BV33" s="45"/>
      <c r="BW33" s="54"/>
      <c r="BX33" s="356"/>
      <c r="BY33" s="54" t="s">
        <v>231</v>
      </c>
      <c r="BZ33" s="45"/>
      <c r="CA33" s="54"/>
      <c r="CB33" s="356"/>
      <c r="CC33" s="54" t="s">
        <v>231</v>
      </c>
      <c r="CD33" s="45"/>
      <c r="CE33" s="54"/>
      <c r="CF33" s="356"/>
      <c r="CG33" s="54" t="s">
        <v>231</v>
      </c>
      <c r="CH33" s="45"/>
      <c r="CI33" s="54"/>
      <c r="CJ33" s="356"/>
      <c r="CK33" s="54" t="s">
        <v>231</v>
      </c>
      <c r="CL33" s="45" t="s">
        <v>395</v>
      </c>
      <c r="CM33" s="54"/>
      <c r="CN33" s="356"/>
      <c r="CO33" s="54" t="s">
        <v>231</v>
      </c>
      <c r="CP33" s="45"/>
      <c r="CQ33" s="54"/>
      <c r="CR33" s="356"/>
      <c r="CS33" s="54" t="s">
        <v>231</v>
      </c>
      <c r="CT33" s="45"/>
      <c r="CU33" s="54"/>
      <c r="CV33" s="356"/>
      <c r="CW33" s="54" t="s">
        <v>231</v>
      </c>
      <c r="CX33" s="45"/>
      <c r="CY33" s="54"/>
      <c r="CZ33" s="356"/>
      <c r="DA33" s="54" t="s">
        <v>231</v>
      </c>
      <c r="DB33" s="45"/>
      <c r="DC33" s="54"/>
      <c r="DD33" s="356"/>
      <c r="DE33" s="54" t="s">
        <v>231</v>
      </c>
      <c r="DF33" s="45"/>
      <c r="DG33" s="54"/>
      <c r="DH33" s="356"/>
      <c r="DI33" s="54" t="s">
        <v>231</v>
      </c>
      <c r="DJ33" s="45"/>
      <c r="DK33" s="54"/>
      <c r="DL33" s="356"/>
      <c r="DM33" s="54" t="s">
        <v>231</v>
      </c>
      <c r="DN33" s="45"/>
      <c r="DO33" s="54"/>
      <c r="DP33" s="356"/>
      <c r="DQ33" s="54" t="s">
        <v>231</v>
      </c>
      <c r="DR33" s="45"/>
      <c r="DS33" s="54"/>
      <c r="DT33" s="356"/>
      <c r="DU33" s="54" t="s">
        <v>231</v>
      </c>
      <c r="DV33" s="45"/>
      <c r="DW33" s="54"/>
      <c r="DX33" s="356"/>
      <c r="DY33" s="54" t="s">
        <v>231</v>
      </c>
      <c r="DZ33" s="45"/>
      <c r="EA33" s="54"/>
      <c r="EB33" s="356"/>
      <c r="EC33" s="54" t="s">
        <v>231</v>
      </c>
      <c r="ED33" s="45"/>
      <c r="EE33" s="54"/>
      <c r="EF33" s="356"/>
      <c r="EG33" s="54" t="s">
        <v>231</v>
      </c>
      <c r="EH33" s="45"/>
      <c r="EI33" s="54"/>
      <c r="EJ33" s="356"/>
      <c r="EK33" s="54" t="s">
        <v>231</v>
      </c>
      <c r="EL33" s="45" t="s">
        <v>395</v>
      </c>
      <c r="EM33" s="54"/>
      <c r="EN33" s="356"/>
      <c r="EO33" s="54" t="s">
        <v>231</v>
      </c>
      <c r="EP33" s="45"/>
      <c r="EQ33" s="54"/>
      <c r="ER33" s="356"/>
      <c r="ES33" s="54" t="s">
        <v>231</v>
      </c>
      <c r="ET33" s="45"/>
      <c r="EU33" s="54"/>
      <c r="EV33" s="356"/>
      <c r="EW33" s="54" t="s">
        <v>231</v>
      </c>
      <c r="EX33" s="45"/>
      <c r="EY33" s="54"/>
      <c r="EZ33" s="356"/>
      <c r="FA33" s="54" t="s">
        <v>231</v>
      </c>
      <c r="FB33" s="45"/>
      <c r="FC33" s="54"/>
      <c r="FD33" s="356"/>
      <c r="FE33" s="54" t="s">
        <v>231</v>
      </c>
      <c r="FF33" s="45"/>
      <c r="FG33" s="54"/>
      <c r="FH33" s="356"/>
      <c r="FI33" s="54" t="s">
        <v>231</v>
      </c>
      <c r="FJ33" s="45"/>
      <c r="FK33" s="54"/>
      <c r="FL33" s="356"/>
      <c r="FM33" s="54" t="s">
        <v>231</v>
      </c>
      <c r="FN33" s="45"/>
      <c r="FO33" s="54"/>
      <c r="FP33" s="356"/>
      <c r="FQ33" s="54" t="s">
        <v>231</v>
      </c>
      <c r="FR33" s="45"/>
      <c r="FS33" s="54"/>
      <c r="FT33" s="356"/>
      <c r="FU33" s="54" t="s">
        <v>231</v>
      </c>
      <c r="FV33" s="45"/>
      <c r="FW33" s="54"/>
      <c r="FX33" s="356"/>
      <c r="FY33" s="54" t="s">
        <v>231</v>
      </c>
      <c r="FZ33" s="45"/>
      <c r="GA33" s="54"/>
      <c r="GB33" s="356"/>
      <c r="GC33" s="54" t="s">
        <v>231</v>
      </c>
      <c r="GD33" s="45"/>
      <c r="GE33" s="54"/>
      <c r="GF33" s="356"/>
      <c r="GG33" s="54" t="s">
        <v>231</v>
      </c>
      <c r="GH33" s="45"/>
      <c r="GI33" s="54"/>
      <c r="GJ33" s="356"/>
      <c r="GK33" s="54" t="s">
        <v>231</v>
      </c>
      <c r="GL33" s="128" t="s">
        <v>395</v>
      </c>
      <c r="GM33" s="54"/>
      <c r="GN33" s="356"/>
      <c r="GO33" s="54" t="s">
        <v>231</v>
      </c>
      <c r="GP33" s="45"/>
      <c r="GQ33" s="54"/>
      <c r="GR33" s="356"/>
      <c r="GS33" s="54" t="s">
        <v>231</v>
      </c>
      <c r="GT33" s="45"/>
      <c r="GU33" s="54"/>
      <c r="GV33" s="356"/>
    </row>
    <row r="34" spans="1:204" ht="33.75" x14ac:dyDescent="0.25">
      <c r="A34" s="54" t="s">
        <v>232</v>
      </c>
      <c r="B34" s="45"/>
      <c r="C34" s="54"/>
      <c r="D34" s="356"/>
      <c r="E34" s="54" t="s">
        <v>232</v>
      </c>
      <c r="F34" s="45"/>
      <c r="G34" s="54"/>
      <c r="H34" s="356"/>
      <c r="I34" s="54" t="s">
        <v>232</v>
      </c>
      <c r="J34" s="112"/>
      <c r="K34" s="54"/>
      <c r="L34" s="356"/>
      <c r="M34" s="54" t="s">
        <v>232</v>
      </c>
      <c r="N34" s="45"/>
      <c r="O34" s="54"/>
      <c r="P34" s="369"/>
      <c r="Q34" s="54" t="s">
        <v>232</v>
      </c>
      <c r="R34" s="136" t="s">
        <v>395</v>
      </c>
      <c r="S34" s="54"/>
      <c r="T34" s="356"/>
      <c r="U34" s="54" t="s">
        <v>232</v>
      </c>
      <c r="V34" s="45"/>
      <c r="W34" s="54"/>
      <c r="X34" s="356"/>
      <c r="Y34" s="54" t="s">
        <v>232</v>
      </c>
      <c r="Z34" s="45"/>
      <c r="AA34" s="54"/>
      <c r="AB34" s="356"/>
      <c r="AC34" s="54" t="s">
        <v>232</v>
      </c>
      <c r="AD34" s="45"/>
      <c r="AE34" s="54"/>
      <c r="AF34" s="356"/>
      <c r="AG34" s="54" t="s">
        <v>232</v>
      </c>
      <c r="AH34" s="45"/>
      <c r="AI34" s="54"/>
      <c r="AJ34" s="356"/>
      <c r="AK34" s="54" t="s">
        <v>232</v>
      </c>
      <c r="AL34" s="45"/>
      <c r="AM34" s="54"/>
      <c r="AN34" s="356"/>
      <c r="AO34" s="54" t="s">
        <v>232</v>
      </c>
      <c r="AP34" s="45"/>
      <c r="AQ34" s="54"/>
      <c r="AR34" s="356"/>
      <c r="AS34" s="54" t="s">
        <v>232</v>
      </c>
      <c r="AT34" s="45"/>
      <c r="AU34" s="54"/>
      <c r="AV34" s="356"/>
      <c r="AW34" s="54" t="s">
        <v>232</v>
      </c>
      <c r="AX34" s="45"/>
      <c r="AY34" s="54"/>
      <c r="AZ34" s="356"/>
      <c r="BA34" s="54" t="s">
        <v>232</v>
      </c>
      <c r="BB34" s="45"/>
      <c r="BC34" s="54"/>
      <c r="BD34" s="356"/>
      <c r="BE34" s="54" t="s">
        <v>232</v>
      </c>
      <c r="BF34" s="45"/>
      <c r="BG34" s="54"/>
      <c r="BH34" s="356"/>
      <c r="BI34" s="54" t="s">
        <v>232</v>
      </c>
      <c r="BJ34" s="45"/>
      <c r="BK34" s="54"/>
      <c r="BL34" s="356"/>
      <c r="BM34" s="54" t="s">
        <v>232</v>
      </c>
      <c r="BN34" s="45"/>
      <c r="BO34" s="54"/>
      <c r="BP34" s="356"/>
      <c r="BQ34" s="54" t="s">
        <v>232</v>
      </c>
      <c r="BR34" s="45"/>
      <c r="BS34" s="54"/>
      <c r="BT34" s="356"/>
      <c r="BU34" s="54" t="s">
        <v>232</v>
      </c>
      <c r="BV34" s="45"/>
      <c r="BW34" s="54"/>
      <c r="BX34" s="356"/>
      <c r="BY34" s="54" t="s">
        <v>232</v>
      </c>
      <c r="BZ34" s="45"/>
      <c r="CA34" s="54"/>
      <c r="CB34" s="356"/>
      <c r="CC34" s="54" t="s">
        <v>232</v>
      </c>
      <c r="CD34" s="45"/>
      <c r="CE34" s="54"/>
      <c r="CF34" s="356"/>
      <c r="CG34" s="54" t="s">
        <v>232</v>
      </c>
      <c r="CH34" s="45"/>
      <c r="CI34" s="54"/>
      <c r="CJ34" s="356"/>
      <c r="CK34" s="54" t="s">
        <v>232</v>
      </c>
      <c r="CL34" s="45" t="s">
        <v>395</v>
      </c>
      <c r="CM34" s="54"/>
      <c r="CN34" s="356"/>
      <c r="CO34" s="54" t="s">
        <v>232</v>
      </c>
      <c r="CP34" s="45"/>
      <c r="CQ34" s="54"/>
      <c r="CR34" s="356"/>
      <c r="CS34" s="54" t="s">
        <v>232</v>
      </c>
      <c r="CT34" s="45"/>
      <c r="CU34" s="54"/>
      <c r="CV34" s="356"/>
      <c r="CW34" s="54" t="s">
        <v>232</v>
      </c>
      <c r="CX34" s="45"/>
      <c r="CY34" s="54"/>
      <c r="CZ34" s="356"/>
      <c r="DA34" s="54" t="s">
        <v>232</v>
      </c>
      <c r="DB34" s="45"/>
      <c r="DC34" s="54"/>
      <c r="DD34" s="356"/>
      <c r="DE34" s="54" t="s">
        <v>232</v>
      </c>
      <c r="DF34" s="45"/>
      <c r="DG34" s="54"/>
      <c r="DH34" s="356"/>
      <c r="DI34" s="54" t="s">
        <v>232</v>
      </c>
      <c r="DJ34" s="45"/>
      <c r="DK34" s="54"/>
      <c r="DL34" s="356"/>
      <c r="DM34" s="54" t="s">
        <v>232</v>
      </c>
      <c r="DN34" s="45"/>
      <c r="DO34" s="54"/>
      <c r="DP34" s="356"/>
      <c r="DQ34" s="54" t="s">
        <v>232</v>
      </c>
      <c r="DR34" s="45"/>
      <c r="DS34" s="54"/>
      <c r="DT34" s="356"/>
      <c r="DU34" s="54" t="s">
        <v>232</v>
      </c>
      <c r="DV34" s="45"/>
      <c r="DW34" s="54"/>
      <c r="DX34" s="356"/>
      <c r="DY34" s="54" t="s">
        <v>232</v>
      </c>
      <c r="DZ34" s="45"/>
      <c r="EA34" s="54"/>
      <c r="EB34" s="356"/>
      <c r="EC34" s="54" t="s">
        <v>232</v>
      </c>
      <c r="ED34" s="45"/>
      <c r="EE34" s="54"/>
      <c r="EF34" s="356"/>
      <c r="EG34" s="54" t="s">
        <v>232</v>
      </c>
      <c r="EH34" s="45"/>
      <c r="EI34" s="54"/>
      <c r="EJ34" s="356"/>
      <c r="EK34" s="54" t="s">
        <v>232</v>
      </c>
      <c r="EL34" s="45" t="s">
        <v>395</v>
      </c>
      <c r="EM34" s="54"/>
      <c r="EN34" s="356"/>
      <c r="EO34" s="54" t="s">
        <v>232</v>
      </c>
      <c r="EP34" s="45"/>
      <c r="EQ34" s="54"/>
      <c r="ER34" s="356"/>
      <c r="ES34" s="54" t="s">
        <v>232</v>
      </c>
      <c r="ET34" s="45"/>
      <c r="EU34" s="54"/>
      <c r="EV34" s="356"/>
      <c r="EW34" s="54" t="s">
        <v>232</v>
      </c>
      <c r="EX34" s="45"/>
      <c r="EY34" s="54"/>
      <c r="EZ34" s="356"/>
      <c r="FA34" s="54" t="s">
        <v>232</v>
      </c>
      <c r="FB34" s="45"/>
      <c r="FC34" s="54"/>
      <c r="FD34" s="356"/>
      <c r="FE34" s="54" t="s">
        <v>232</v>
      </c>
      <c r="FF34" s="45"/>
      <c r="FG34" s="54"/>
      <c r="FH34" s="356"/>
      <c r="FI34" s="54" t="s">
        <v>232</v>
      </c>
      <c r="FJ34" s="45"/>
      <c r="FK34" s="54"/>
      <c r="FL34" s="356"/>
      <c r="FM34" s="54" t="s">
        <v>232</v>
      </c>
      <c r="FN34" s="45"/>
      <c r="FO34" s="54"/>
      <c r="FP34" s="356"/>
      <c r="FQ34" s="54" t="s">
        <v>232</v>
      </c>
      <c r="FR34" s="45"/>
      <c r="FS34" s="54"/>
      <c r="FT34" s="356"/>
      <c r="FU34" s="54" t="s">
        <v>232</v>
      </c>
      <c r="FV34" s="45"/>
      <c r="FW34" s="54"/>
      <c r="FX34" s="356"/>
      <c r="FY34" s="54" t="s">
        <v>232</v>
      </c>
      <c r="FZ34" s="45"/>
      <c r="GA34" s="54"/>
      <c r="GB34" s="356"/>
      <c r="GC34" s="54" t="s">
        <v>232</v>
      </c>
      <c r="GD34" s="45"/>
      <c r="GE34" s="54"/>
      <c r="GF34" s="356"/>
      <c r="GG34" s="54" t="s">
        <v>232</v>
      </c>
      <c r="GH34" s="45"/>
      <c r="GI34" s="54"/>
      <c r="GJ34" s="356"/>
      <c r="GK34" s="54" t="s">
        <v>232</v>
      </c>
      <c r="GL34" s="128" t="s">
        <v>395</v>
      </c>
      <c r="GM34" s="54"/>
      <c r="GN34" s="356"/>
      <c r="GO34" s="54" t="s">
        <v>232</v>
      </c>
      <c r="GP34" s="45"/>
      <c r="GQ34" s="54"/>
      <c r="GR34" s="356"/>
      <c r="GS34" s="54" t="s">
        <v>232</v>
      </c>
      <c r="GT34" s="45"/>
      <c r="GU34" s="54"/>
      <c r="GV34" s="356"/>
    </row>
    <row r="35" spans="1:204" ht="33.75" x14ac:dyDescent="0.25">
      <c r="A35" s="54" t="s">
        <v>233</v>
      </c>
      <c r="B35" s="45"/>
      <c r="C35" s="54"/>
      <c r="D35" s="356"/>
      <c r="E35" s="54" t="s">
        <v>233</v>
      </c>
      <c r="F35" s="45"/>
      <c r="G35" s="54"/>
      <c r="H35" s="356"/>
      <c r="I35" s="54" t="s">
        <v>233</v>
      </c>
      <c r="J35" s="112"/>
      <c r="K35" s="54"/>
      <c r="L35" s="356"/>
      <c r="M35" s="54" t="s">
        <v>233</v>
      </c>
      <c r="N35" s="45"/>
      <c r="O35" s="54"/>
      <c r="P35" s="369"/>
      <c r="Q35" s="54" t="s">
        <v>233</v>
      </c>
      <c r="R35" s="136" t="s">
        <v>395</v>
      </c>
      <c r="S35" s="54"/>
      <c r="T35" s="356"/>
      <c r="U35" s="54" t="s">
        <v>233</v>
      </c>
      <c r="V35" s="45"/>
      <c r="W35" s="54"/>
      <c r="X35" s="356"/>
      <c r="Y35" s="54" t="s">
        <v>233</v>
      </c>
      <c r="Z35" s="45"/>
      <c r="AA35" s="54"/>
      <c r="AB35" s="356"/>
      <c r="AC35" s="54" t="s">
        <v>233</v>
      </c>
      <c r="AD35" s="45"/>
      <c r="AE35" s="54"/>
      <c r="AF35" s="356"/>
      <c r="AG35" s="54" t="s">
        <v>233</v>
      </c>
      <c r="AH35" s="45"/>
      <c r="AI35" s="54"/>
      <c r="AJ35" s="356"/>
      <c r="AK35" s="54" t="s">
        <v>233</v>
      </c>
      <c r="AL35" s="45"/>
      <c r="AM35" s="54"/>
      <c r="AN35" s="356"/>
      <c r="AO35" s="54" t="s">
        <v>233</v>
      </c>
      <c r="AP35" s="45"/>
      <c r="AQ35" s="54"/>
      <c r="AR35" s="356"/>
      <c r="AS35" s="54" t="s">
        <v>233</v>
      </c>
      <c r="AT35" s="45"/>
      <c r="AU35" s="54"/>
      <c r="AV35" s="356"/>
      <c r="AW35" s="54" t="s">
        <v>233</v>
      </c>
      <c r="AX35" s="45"/>
      <c r="AY35" s="54"/>
      <c r="AZ35" s="356"/>
      <c r="BA35" s="54" t="s">
        <v>233</v>
      </c>
      <c r="BB35" s="45"/>
      <c r="BC35" s="54"/>
      <c r="BD35" s="356"/>
      <c r="BE35" s="54" t="s">
        <v>233</v>
      </c>
      <c r="BF35" s="45"/>
      <c r="BG35" s="54"/>
      <c r="BH35" s="356"/>
      <c r="BI35" s="54" t="s">
        <v>233</v>
      </c>
      <c r="BJ35" s="45"/>
      <c r="BK35" s="54"/>
      <c r="BL35" s="356"/>
      <c r="BM35" s="54" t="s">
        <v>233</v>
      </c>
      <c r="BN35" s="45"/>
      <c r="BO35" s="54"/>
      <c r="BP35" s="356"/>
      <c r="BQ35" s="54" t="s">
        <v>233</v>
      </c>
      <c r="BR35" s="45"/>
      <c r="BS35" s="54"/>
      <c r="BT35" s="356"/>
      <c r="BU35" s="54" t="s">
        <v>233</v>
      </c>
      <c r="BV35" s="45"/>
      <c r="BW35" s="54"/>
      <c r="BX35" s="356"/>
      <c r="BY35" s="54" t="s">
        <v>233</v>
      </c>
      <c r="BZ35" s="45"/>
      <c r="CA35" s="54"/>
      <c r="CB35" s="356"/>
      <c r="CC35" s="54" t="s">
        <v>233</v>
      </c>
      <c r="CD35" s="45"/>
      <c r="CE35" s="54"/>
      <c r="CF35" s="356"/>
      <c r="CG35" s="54" t="s">
        <v>233</v>
      </c>
      <c r="CH35" s="45"/>
      <c r="CI35" s="54"/>
      <c r="CJ35" s="356"/>
      <c r="CK35" s="54" t="s">
        <v>233</v>
      </c>
      <c r="CL35" s="45" t="s">
        <v>395</v>
      </c>
      <c r="CM35" s="54"/>
      <c r="CN35" s="356"/>
      <c r="CO35" s="54" t="s">
        <v>233</v>
      </c>
      <c r="CP35" s="45"/>
      <c r="CQ35" s="54"/>
      <c r="CR35" s="356"/>
      <c r="CS35" s="54" t="s">
        <v>233</v>
      </c>
      <c r="CT35" s="45"/>
      <c r="CU35" s="54"/>
      <c r="CV35" s="356"/>
      <c r="CW35" s="54" t="s">
        <v>233</v>
      </c>
      <c r="CX35" s="45"/>
      <c r="CY35" s="54"/>
      <c r="CZ35" s="356"/>
      <c r="DA35" s="54" t="s">
        <v>233</v>
      </c>
      <c r="DB35" s="45"/>
      <c r="DC35" s="54"/>
      <c r="DD35" s="356"/>
      <c r="DE35" s="54" t="s">
        <v>233</v>
      </c>
      <c r="DF35" s="45"/>
      <c r="DG35" s="54"/>
      <c r="DH35" s="356"/>
      <c r="DI35" s="54" t="s">
        <v>233</v>
      </c>
      <c r="DJ35" s="45"/>
      <c r="DK35" s="54"/>
      <c r="DL35" s="356"/>
      <c r="DM35" s="54" t="s">
        <v>233</v>
      </c>
      <c r="DN35" s="45"/>
      <c r="DO35" s="54"/>
      <c r="DP35" s="356"/>
      <c r="DQ35" s="54" t="s">
        <v>233</v>
      </c>
      <c r="DR35" s="45"/>
      <c r="DS35" s="54"/>
      <c r="DT35" s="356"/>
      <c r="DU35" s="54" t="s">
        <v>233</v>
      </c>
      <c r="DV35" s="45"/>
      <c r="DW35" s="54"/>
      <c r="DX35" s="356"/>
      <c r="DY35" s="54" t="s">
        <v>233</v>
      </c>
      <c r="DZ35" s="45"/>
      <c r="EA35" s="54"/>
      <c r="EB35" s="356"/>
      <c r="EC35" s="54" t="s">
        <v>233</v>
      </c>
      <c r="ED35" s="45"/>
      <c r="EE35" s="54"/>
      <c r="EF35" s="356"/>
      <c r="EG35" s="54" t="s">
        <v>233</v>
      </c>
      <c r="EH35" s="45"/>
      <c r="EI35" s="54"/>
      <c r="EJ35" s="356"/>
      <c r="EK35" s="54" t="s">
        <v>233</v>
      </c>
      <c r="EL35" s="45" t="s">
        <v>395</v>
      </c>
      <c r="EM35" s="54"/>
      <c r="EN35" s="356"/>
      <c r="EO35" s="54" t="s">
        <v>233</v>
      </c>
      <c r="EP35" s="45"/>
      <c r="EQ35" s="54"/>
      <c r="ER35" s="356"/>
      <c r="ES35" s="54" t="s">
        <v>233</v>
      </c>
      <c r="ET35" s="45"/>
      <c r="EU35" s="54"/>
      <c r="EV35" s="356"/>
      <c r="EW35" s="54" t="s">
        <v>233</v>
      </c>
      <c r="EX35" s="45"/>
      <c r="EY35" s="54"/>
      <c r="EZ35" s="356"/>
      <c r="FA35" s="54" t="s">
        <v>233</v>
      </c>
      <c r="FB35" s="45"/>
      <c r="FC35" s="54"/>
      <c r="FD35" s="356"/>
      <c r="FE35" s="54" t="s">
        <v>233</v>
      </c>
      <c r="FF35" s="45"/>
      <c r="FG35" s="54"/>
      <c r="FH35" s="356"/>
      <c r="FI35" s="54" t="s">
        <v>233</v>
      </c>
      <c r="FJ35" s="45"/>
      <c r="FK35" s="54"/>
      <c r="FL35" s="356"/>
      <c r="FM35" s="54" t="s">
        <v>233</v>
      </c>
      <c r="FN35" s="45"/>
      <c r="FO35" s="54"/>
      <c r="FP35" s="356"/>
      <c r="FQ35" s="54" t="s">
        <v>233</v>
      </c>
      <c r="FR35" s="45"/>
      <c r="FS35" s="54"/>
      <c r="FT35" s="356"/>
      <c r="FU35" s="54" t="s">
        <v>233</v>
      </c>
      <c r="FV35" s="45"/>
      <c r="FW35" s="54"/>
      <c r="FX35" s="356"/>
      <c r="FY35" s="54" t="s">
        <v>233</v>
      </c>
      <c r="FZ35" s="45"/>
      <c r="GA35" s="54"/>
      <c r="GB35" s="356"/>
      <c r="GC35" s="54" t="s">
        <v>233</v>
      </c>
      <c r="GD35" s="45"/>
      <c r="GE35" s="54"/>
      <c r="GF35" s="356"/>
      <c r="GG35" s="54" t="s">
        <v>233</v>
      </c>
      <c r="GH35" s="45"/>
      <c r="GI35" s="54"/>
      <c r="GJ35" s="356"/>
      <c r="GK35" s="54" t="s">
        <v>233</v>
      </c>
      <c r="GL35" s="128" t="s">
        <v>395</v>
      </c>
      <c r="GM35" s="54"/>
      <c r="GN35" s="356"/>
      <c r="GO35" s="54" t="s">
        <v>233</v>
      </c>
      <c r="GP35" s="45"/>
      <c r="GQ35" s="54"/>
      <c r="GR35" s="356"/>
      <c r="GS35" s="54" t="s">
        <v>233</v>
      </c>
      <c r="GT35" s="45"/>
      <c r="GU35" s="54"/>
      <c r="GV35" s="356"/>
    </row>
    <row r="36" spans="1:204" ht="33.75" x14ac:dyDescent="0.25">
      <c r="A36" s="54" t="s">
        <v>234</v>
      </c>
      <c r="B36" s="45"/>
      <c r="C36" s="54"/>
      <c r="D36" s="356"/>
      <c r="E36" s="54" t="s">
        <v>234</v>
      </c>
      <c r="F36" s="45"/>
      <c r="G36" s="54"/>
      <c r="H36" s="356"/>
      <c r="I36" s="54" t="s">
        <v>234</v>
      </c>
      <c r="J36" s="112"/>
      <c r="K36" s="54"/>
      <c r="L36" s="356"/>
      <c r="M36" s="54" t="s">
        <v>234</v>
      </c>
      <c r="N36" s="45"/>
      <c r="O36" s="54"/>
      <c r="P36" s="370"/>
      <c r="Q36" s="54" t="s">
        <v>234</v>
      </c>
      <c r="R36" s="136"/>
      <c r="S36" s="54"/>
      <c r="T36" s="356"/>
      <c r="U36" s="54" t="s">
        <v>234</v>
      </c>
      <c r="V36" s="45"/>
      <c r="W36" s="54"/>
      <c r="X36" s="356"/>
      <c r="Y36" s="54" t="s">
        <v>234</v>
      </c>
      <c r="Z36" s="45"/>
      <c r="AA36" s="54"/>
      <c r="AB36" s="356"/>
      <c r="AC36" s="54" t="s">
        <v>234</v>
      </c>
      <c r="AD36" s="45"/>
      <c r="AE36" s="54"/>
      <c r="AF36" s="356"/>
      <c r="AG36" s="54" t="s">
        <v>234</v>
      </c>
      <c r="AH36" s="45"/>
      <c r="AI36" s="54"/>
      <c r="AJ36" s="356"/>
      <c r="AK36" s="54" t="s">
        <v>234</v>
      </c>
      <c r="AL36" s="45"/>
      <c r="AM36" s="54"/>
      <c r="AN36" s="356"/>
      <c r="AO36" s="54" t="s">
        <v>234</v>
      </c>
      <c r="AP36" s="45"/>
      <c r="AQ36" s="54"/>
      <c r="AR36" s="356"/>
      <c r="AS36" s="54" t="s">
        <v>234</v>
      </c>
      <c r="AT36" s="45"/>
      <c r="AU36" s="54"/>
      <c r="AV36" s="356"/>
      <c r="AW36" s="54" t="s">
        <v>234</v>
      </c>
      <c r="AX36" s="45"/>
      <c r="AY36" s="54"/>
      <c r="AZ36" s="356"/>
      <c r="BA36" s="54" t="s">
        <v>234</v>
      </c>
      <c r="BB36" s="45"/>
      <c r="BC36" s="54"/>
      <c r="BD36" s="356"/>
      <c r="BE36" s="54" t="s">
        <v>234</v>
      </c>
      <c r="BF36" s="45"/>
      <c r="BG36" s="54"/>
      <c r="BH36" s="356"/>
      <c r="BI36" s="54" t="s">
        <v>234</v>
      </c>
      <c r="BJ36" s="45"/>
      <c r="BK36" s="54"/>
      <c r="BL36" s="356"/>
      <c r="BM36" s="54" t="s">
        <v>234</v>
      </c>
      <c r="BN36" s="45"/>
      <c r="BO36" s="54"/>
      <c r="BP36" s="356"/>
      <c r="BQ36" s="54" t="s">
        <v>234</v>
      </c>
      <c r="BR36" s="45"/>
      <c r="BS36" s="54"/>
      <c r="BT36" s="356"/>
      <c r="BU36" s="54" t="s">
        <v>234</v>
      </c>
      <c r="BV36" s="45"/>
      <c r="BW36" s="54"/>
      <c r="BX36" s="356"/>
      <c r="BY36" s="54" t="s">
        <v>234</v>
      </c>
      <c r="BZ36" s="45"/>
      <c r="CA36" s="54"/>
      <c r="CB36" s="356"/>
      <c r="CC36" s="54" t="s">
        <v>234</v>
      </c>
      <c r="CD36" s="45"/>
      <c r="CE36" s="54"/>
      <c r="CF36" s="356"/>
      <c r="CG36" s="54" t="s">
        <v>234</v>
      </c>
      <c r="CH36" s="45"/>
      <c r="CI36" s="54"/>
      <c r="CJ36" s="356"/>
      <c r="CK36" s="54" t="s">
        <v>234</v>
      </c>
      <c r="CL36" s="45"/>
      <c r="CM36" s="54"/>
      <c r="CN36" s="356"/>
      <c r="CO36" s="54" t="s">
        <v>234</v>
      </c>
      <c r="CP36" s="45"/>
      <c r="CQ36" s="54"/>
      <c r="CR36" s="356"/>
      <c r="CS36" s="54" t="s">
        <v>234</v>
      </c>
      <c r="CT36" s="45"/>
      <c r="CU36" s="54"/>
      <c r="CV36" s="356"/>
      <c r="CW36" s="54" t="s">
        <v>234</v>
      </c>
      <c r="CX36" s="45"/>
      <c r="CY36" s="54"/>
      <c r="CZ36" s="356"/>
      <c r="DA36" s="54" t="s">
        <v>234</v>
      </c>
      <c r="DB36" s="45"/>
      <c r="DC36" s="54"/>
      <c r="DD36" s="356"/>
      <c r="DE36" s="54" t="s">
        <v>234</v>
      </c>
      <c r="DF36" s="45"/>
      <c r="DG36" s="54"/>
      <c r="DH36" s="356"/>
      <c r="DI36" s="54" t="s">
        <v>234</v>
      </c>
      <c r="DJ36" s="45"/>
      <c r="DK36" s="54"/>
      <c r="DL36" s="356"/>
      <c r="DM36" s="54" t="s">
        <v>234</v>
      </c>
      <c r="DN36" s="45"/>
      <c r="DO36" s="54"/>
      <c r="DP36" s="356"/>
      <c r="DQ36" s="54" t="s">
        <v>234</v>
      </c>
      <c r="DR36" s="45"/>
      <c r="DS36" s="54"/>
      <c r="DT36" s="356"/>
      <c r="DU36" s="54" t="s">
        <v>234</v>
      </c>
      <c r="DV36" s="45"/>
      <c r="DW36" s="54"/>
      <c r="DX36" s="356"/>
      <c r="DY36" s="54" t="s">
        <v>234</v>
      </c>
      <c r="DZ36" s="45"/>
      <c r="EA36" s="54"/>
      <c r="EB36" s="356"/>
      <c r="EC36" s="54" t="s">
        <v>234</v>
      </c>
      <c r="ED36" s="45"/>
      <c r="EE36" s="54"/>
      <c r="EF36" s="356"/>
      <c r="EG36" s="54" t="s">
        <v>234</v>
      </c>
      <c r="EH36" s="45"/>
      <c r="EI36" s="54"/>
      <c r="EJ36" s="356"/>
      <c r="EK36" s="54" t="s">
        <v>234</v>
      </c>
      <c r="EL36" s="45" t="s">
        <v>395</v>
      </c>
      <c r="EM36" s="54"/>
      <c r="EN36" s="356"/>
      <c r="EO36" s="54" t="s">
        <v>234</v>
      </c>
      <c r="EP36" s="45"/>
      <c r="EQ36" s="54"/>
      <c r="ER36" s="356"/>
      <c r="ES36" s="54" t="s">
        <v>234</v>
      </c>
      <c r="ET36" s="45"/>
      <c r="EU36" s="54"/>
      <c r="EV36" s="356"/>
      <c r="EW36" s="54" t="s">
        <v>234</v>
      </c>
      <c r="EX36" s="45"/>
      <c r="EY36" s="54"/>
      <c r="EZ36" s="356"/>
      <c r="FA36" s="54" t="s">
        <v>234</v>
      </c>
      <c r="FB36" s="45"/>
      <c r="FC36" s="54"/>
      <c r="FD36" s="356"/>
      <c r="FE36" s="54" t="s">
        <v>234</v>
      </c>
      <c r="FF36" s="45"/>
      <c r="FG36" s="54"/>
      <c r="FH36" s="356"/>
      <c r="FI36" s="54" t="s">
        <v>234</v>
      </c>
      <c r="FJ36" s="45"/>
      <c r="FK36" s="54"/>
      <c r="FL36" s="356"/>
      <c r="FM36" s="54" t="s">
        <v>234</v>
      </c>
      <c r="FN36" s="45"/>
      <c r="FO36" s="54"/>
      <c r="FP36" s="356"/>
      <c r="FQ36" s="54" t="s">
        <v>234</v>
      </c>
      <c r="FR36" s="45"/>
      <c r="FS36" s="54"/>
      <c r="FT36" s="356"/>
      <c r="FU36" s="54" t="s">
        <v>234</v>
      </c>
      <c r="FV36" s="45"/>
      <c r="FW36" s="54"/>
      <c r="FX36" s="356"/>
      <c r="FY36" s="54" t="s">
        <v>234</v>
      </c>
      <c r="FZ36" s="45"/>
      <c r="GA36" s="54"/>
      <c r="GB36" s="356"/>
      <c r="GC36" s="54" t="s">
        <v>234</v>
      </c>
      <c r="GD36" s="45"/>
      <c r="GE36" s="54"/>
      <c r="GF36" s="356"/>
      <c r="GG36" s="54" t="s">
        <v>234</v>
      </c>
      <c r="GH36" s="45"/>
      <c r="GI36" s="54"/>
      <c r="GJ36" s="356"/>
      <c r="GK36" s="54" t="s">
        <v>234</v>
      </c>
      <c r="GL36" s="128" t="s">
        <v>395</v>
      </c>
      <c r="GM36" s="54"/>
      <c r="GN36" s="356"/>
      <c r="GO36" s="54" t="s">
        <v>234</v>
      </c>
      <c r="GP36" s="45"/>
      <c r="GQ36" s="54"/>
      <c r="GR36" s="356"/>
      <c r="GS36" s="54" t="s">
        <v>234</v>
      </c>
      <c r="GT36" s="45"/>
      <c r="GU36" s="54"/>
      <c r="GV36" s="356"/>
    </row>
    <row r="37" spans="1:204" ht="61.5" customHeight="1" x14ac:dyDescent="0.25">
      <c r="A37" s="84" t="s">
        <v>392</v>
      </c>
      <c r="B37" s="367">
        <f>IF('Mapa de Riesgos y Oportunidades'!$C$8="Oportunidad","NO APLICA",'Mapa de Riesgos y Oportunidades'!M12)</f>
        <v>0</v>
      </c>
      <c r="C37" s="367"/>
      <c r="D37" s="367"/>
      <c r="E37" s="86" t="s">
        <v>392</v>
      </c>
      <c r="F37" s="359">
        <f>IF('Mapa de Riesgos y Oportunidades'!$C$8="Oportunidad","NO APLICA",'Mapa de Riesgos y Oportunidades'!M17)</f>
        <v>0</v>
      </c>
      <c r="G37" s="359"/>
      <c r="H37" s="359"/>
      <c r="I37" s="84" t="s">
        <v>392</v>
      </c>
      <c r="J37" s="367">
        <f>IF('Mapa de Riesgos y Oportunidades'!$C$8="Oportunidad","NO APLICA",'Mapa de Riesgos y Oportunidades'!M22)</f>
        <v>0</v>
      </c>
      <c r="K37" s="367"/>
      <c r="L37" s="367"/>
      <c r="M37" s="86" t="s">
        <v>392</v>
      </c>
      <c r="N37" s="359">
        <f>IF('Mapa de Riesgos y Oportunidades'!$C$13="Oportunidad","NO APLICA",'Mapa de Riesgos y Oportunidades'!M27)</f>
        <v>0</v>
      </c>
      <c r="O37" s="359"/>
      <c r="P37" s="359"/>
      <c r="Q37" s="84" t="s">
        <v>392</v>
      </c>
      <c r="R37" s="367">
        <f>IF('Mapa de Riesgos y Oportunidades'!$C$8="Oportunidad","NO APLICA",'Mapa de Riesgos y Oportunidades'!M32)</f>
        <v>0</v>
      </c>
      <c r="S37" s="367"/>
      <c r="T37" s="367"/>
      <c r="U37" s="86" t="s">
        <v>392</v>
      </c>
      <c r="V37" s="359">
        <f>IF('Mapa de Riesgos y Oportunidades'!$C$13="Oportunidad","NO APLICA",'Mapa de Riesgos y Oportunidades'!M37)</f>
        <v>0</v>
      </c>
      <c r="W37" s="359"/>
      <c r="X37" s="359"/>
      <c r="Y37" s="84" t="s">
        <v>392</v>
      </c>
      <c r="Z37" s="367" t="str">
        <f>IF('Mapa de Riesgos y Oportunidades'!$C$18="Oportunidad","NO APLICA",'Mapa de Riesgos y Oportunidades'!M42)</f>
        <v>Recomendar la actualización de las normas técnicas que deban utilizar los estudiantes de la Universidad de Sucre para la presenteación de sus trabajos de grado.</v>
      </c>
      <c r="AA37" s="367"/>
      <c r="AB37" s="367"/>
      <c r="AC37" s="86" t="s">
        <v>392</v>
      </c>
      <c r="AD37" s="359">
        <f>IF('Mapa de Riesgos y Oportunidades'!$C$23="Oportunidad","NO APLICA",'Mapa de Riesgos y Oportunidades'!M50)</f>
        <v>0</v>
      </c>
      <c r="AE37" s="359"/>
      <c r="AF37" s="359"/>
      <c r="AG37" s="84" t="s">
        <v>392</v>
      </c>
      <c r="AH37" s="367">
        <f>IF('Mapa de Riesgos y Oportunidades'!$C$28="Oportunidad","NO APLICA",'Mapa de Riesgos y Oportunidades'!M55)</f>
        <v>0</v>
      </c>
      <c r="AI37" s="367"/>
      <c r="AJ37" s="367"/>
      <c r="AK37" s="86" t="s">
        <v>392</v>
      </c>
      <c r="AL37" s="359">
        <f>IF('Mapa de Riesgos y Oportunidades'!$C$33="Oportunidad","NO APLICA",'Mapa de Riesgos y Oportunidades'!M60)</f>
        <v>0</v>
      </c>
      <c r="AM37" s="359"/>
      <c r="AN37" s="359"/>
      <c r="AO37" s="124" t="s">
        <v>392</v>
      </c>
      <c r="AP37" s="363">
        <f>IF('Mapa de Riesgos y Oportunidades'!$C$33="Oportunidad","NO APLICA",'Mapa de Riesgos y Oportunidades'!M65)</f>
        <v>0</v>
      </c>
      <c r="AQ37" s="363"/>
      <c r="AR37" s="363"/>
      <c r="AS37" s="86" t="s">
        <v>392</v>
      </c>
      <c r="AT37" s="359">
        <f>IF('Mapa de Riesgos y Oportunidades'!$C$33="Oportunidad","NO APLICA",'Mapa de Riesgos y Oportunidades'!M70)</f>
        <v>0</v>
      </c>
      <c r="AU37" s="359"/>
      <c r="AV37" s="359"/>
      <c r="AW37" s="124" t="s">
        <v>392</v>
      </c>
      <c r="AX37" s="363">
        <f>IF('Mapa de Riesgos y Oportunidades'!$C$33="Oportunidad","NO APLICA",'Mapa de Riesgos y Oportunidades'!M75)</f>
        <v>0</v>
      </c>
      <c r="AY37" s="363"/>
      <c r="AZ37" s="363"/>
      <c r="BA37" s="86" t="s">
        <v>392</v>
      </c>
      <c r="BB37" s="359">
        <f>IF('Mapa de Riesgos y Oportunidades'!$C$33="Oportunidad","NO APLICA",'Mapa de Riesgos y Oportunidades'!M80)</f>
        <v>0</v>
      </c>
      <c r="BC37" s="359"/>
      <c r="BD37" s="359"/>
      <c r="BE37" s="124" t="s">
        <v>392</v>
      </c>
      <c r="BF37" s="363">
        <f>IF('Mapa de Riesgos y Oportunidades'!$C$33="Oportunidad","NO APLICA",'Mapa de Riesgos y Oportunidades'!M85)</f>
        <v>0</v>
      </c>
      <c r="BG37" s="363"/>
      <c r="BH37" s="363"/>
      <c r="BI37" s="86" t="s">
        <v>392</v>
      </c>
      <c r="BJ37" s="359">
        <f>IF('Mapa de Riesgos y Oportunidades'!$C$33="Oportunidad","NO APLICA",'Mapa de Riesgos y Oportunidades'!M90)</f>
        <v>0</v>
      </c>
      <c r="BK37" s="359"/>
      <c r="BL37" s="359"/>
      <c r="BM37" s="124" t="s">
        <v>392</v>
      </c>
      <c r="BN37" s="363">
        <f>IF('Mapa de Riesgos y Oportunidades'!$C$33="Oportunidad","NO APLICA",'Mapa de Riesgos y Oportunidades'!M95)</f>
        <v>0</v>
      </c>
      <c r="BO37" s="363"/>
      <c r="BP37" s="363"/>
      <c r="BQ37" s="86" t="s">
        <v>392</v>
      </c>
      <c r="BR37" s="359">
        <f>IF('Mapa de Riesgos y Oportunidades'!$C$33="Oportunidad","NO APLICA",'Mapa de Riesgos y Oportunidades'!M100)</f>
        <v>0</v>
      </c>
      <c r="BS37" s="359"/>
      <c r="BT37" s="359"/>
      <c r="BU37" s="124" t="s">
        <v>392</v>
      </c>
      <c r="BV37" s="363">
        <f>IF('Mapa de Riesgos y Oportunidades'!$C$33="Oportunidad","NO APLICA",'Mapa de Riesgos y Oportunidades'!M105)</f>
        <v>0</v>
      </c>
      <c r="BW37" s="363"/>
      <c r="BX37" s="363"/>
      <c r="BY37" s="86" t="s">
        <v>392</v>
      </c>
      <c r="BZ37" s="359">
        <f>IF('Mapa de Riesgos y Oportunidades'!$C$33="Oportunidad","NO APLICA",'Mapa de Riesgos y Oportunidades'!M110)</f>
        <v>0</v>
      </c>
      <c r="CA37" s="359"/>
      <c r="CB37" s="359"/>
      <c r="CC37" s="124" t="s">
        <v>392</v>
      </c>
      <c r="CD37" s="363">
        <f>IF('Mapa de Riesgos y Oportunidades'!$C$33="Oportunidad","NO APLICA",'Mapa de Riesgos y Oportunidades'!M115)</f>
        <v>0</v>
      </c>
      <c r="CE37" s="363"/>
      <c r="CF37" s="363"/>
      <c r="CG37" s="86" t="s">
        <v>392</v>
      </c>
      <c r="CH37" s="359">
        <f>IF('Mapa de Riesgos y Oportunidades'!$C$33="Oportunidad","NO APLICA",'Mapa de Riesgos y Oportunidades'!M120)</f>
        <v>0</v>
      </c>
      <c r="CI37" s="359"/>
      <c r="CJ37" s="359"/>
      <c r="CK37" s="124" t="s">
        <v>392</v>
      </c>
      <c r="CL37" s="363">
        <f>IF('Mapa de Riesgos y Oportunidades'!$C$33="Oportunidad","NO APLICA",'Mapa de Riesgos y Oportunidades'!M125)</f>
        <v>0</v>
      </c>
      <c r="CM37" s="363"/>
      <c r="CN37" s="363"/>
      <c r="CO37" s="86" t="s">
        <v>392</v>
      </c>
      <c r="CP37" s="359">
        <f>IF('Mapa de Riesgos y Oportunidades'!$C$33="Oportunidad","NO APLICA",'Mapa de Riesgos y Oportunidades'!M130)</f>
        <v>0</v>
      </c>
      <c r="CQ37" s="359"/>
      <c r="CR37" s="359"/>
      <c r="CS37" s="124" t="s">
        <v>392</v>
      </c>
      <c r="CT37" s="363">
        <f>IF('Mapa de Riesgos y Oportunidades'!$C$33="Oportunidad","NO APLICA",'Mapa de Riesgos y Oportunidades'!M135)</f>
        <v>0</v>
      </c>
      <c r="CU37" s="363"/>
      <c r="CV37" s="363"/>
      <c r="CW37" s="86" t="s">
        <v>392</v>
      </c>
      <c r="CX37" s="359">
        <f>IF('Mapa de Riesgos y Oportunidades'!$C$33="Oportunidad","NO APLICA",'Mapa de Riesgos y Oportunidades'!M139)</f>
        <v>0</v>
      </c>
      <c r="CY37" s="359"/>
      <c r="CZ37" s="359"/>
      <c r="DA37" s="124" t="s">
        <v>392</v>
      </c>
      <c r="DB37" s="363">
        <f>IF('Mapa de Riesgos y Oportunidades'!$C$33="Oportunidad","NO APLICA",'Mapa de Riesgos y Oportunidades'!M145)</f>
        <v>0</v>
      </c>
      <c r="DC37" s="363"/>
      <c r="DD37" s="363"/>
      <c r="DE37" s="86" t="s">
        <v>392</v>
      </c>
      <c r="DF37" s="359">
        <f>IF('Mapa de Riesgos y Oportunidades'!$C$33="Oportunidad","NO APLICA",'Mapa de Riesgos y Oportunidades'!M150)</f>
        <v>0</v>
      </c>
      <c r="DG37" s="359"/>
      <c r="DH37" s="359"/>
      <c r="DI37" s="124" t="s">
        <v>392</v>
      </c>
      <c r="DJ37" s="363">
        <f>IF('Mapa de Riesgos y Oportunidades'!$C$33="Oportunidad","NO APLICA",'Mapa de Riesgos y Oportunidades'!M155)</f>
        <v>0</v>
      </c>
      <c r="DK37" s="363"/>
      <c r="DL37" s="363"/>
      <c r="DM37" s="86" t="s">
        <v>392</v>
      </c>
      <c r="DN37" s="359">
        <f>IF('Mapa de Riesgos y Oportunidades'!$C$33="Oportunidad","NO APLICA",'Mapa de Riesgos y Oportunidades'!M160)</f>
        <v>0</v>
      </c>
      <c r="DO37" s="359"/>
      <c r="DP37" s="359"/>
      <c r="DQ37" s="124" t="s">
        <v>392</v>
      </c>
      <c r="DR37" s="363">
        <f>IF('Mapa de Riesgos y Oportunidades'!$C$33="Oportunidad","NO APLICA",'Mapa de Riesgos y Oportunidades'!M165)</f>
        <v>0</v>
      </c>
      <c r="DS37" s="363"/>
      <c r="DT37" s="363"/>
      <c r="DU37" s="86" t="s">
        <v>392</v>
      </c>
      <c r="DV37" s="359">
        <f>IF('Mapa de Riesgos y Oportunidades'!$C$33="Oportunidad","NO APLICA",'Mapa de Riesgos y Oportunidades'!M170)</f>
        <v>0</v>
      </c>
      <c r="DW37" s="359"/>
      <c r="DX37" s="359"/>
      <c r="DY37" s="124" t="s">
        <v>392</v>
      </c>
      <c r="DZ37" s="363">
        <f>IF('Mapa de Riesgos y Oportunidades'!$C$33="Oportunidad","NO APLICA",'Mapa de Riesgos y Oportunidades'!M175)</f>
        <v>0</v>
      </c>
      <c r="EA37" s="363"/>
      <c r="EB37" s="363"/>
      <c r="EC37" s="86" t="s">
        <v>392</v>
      </c>
      <c r="ED37" s="359">
        <f>IF('Mapa de Riesgos y Oportunidades'!$C$33="Oportunidad","NO APLICA",'Mapa de Riesgos y Oportunidades'!M180)</f>
        <v>0</v>
      </c>
      <c r="EE37" s="359"/>
      <c r="EF37" s="359"/>
      <c r="EG37" s="124" t="s">
        <v>392</v>
      </c>
      <c r="EH37" s="363">
        <f>IF('Mapa de Riesgos y Oportunidades'!$C$33="Oportunidad","NO APLICA",'Mapa de Riesgos y Oportunidades'!M185)</f>
        <v>0</v>
      </c>
      <c r="EI37" s="363"/>
      <c r="EJ37" s="363"/>
      <c r="EK37" s="86" t="s">
        <v>392</v>
      </c>
      <c r="EL37" s="359">
        <f>IF('Mapa de Riesgos y Oportunidades'!$C$33="Oportunidad","NO APLICA",'Mapa de Riesgos y Oportunidades'!M190)</f>
        <v>0</v>
      </c>
      <c r="EM37" s="359"/>
      <c r="EN37" s="359"/>
      <c r="EO37" s="124" t="s">
        <v>392</v>
      </c>
      <c r="EP37" s="363">
        <f>IF('Mapa de Riesgos y Oportunidades'!$C$33="Oportunidad","NO APLICA",'Mapa de Riesgos y Oportunidades'!M195)</f>
        <v>0</v>
      </c>
      <c r="EQ37" s="363"/>
      <c r="ER37" s="363"/>
      <c r="ES37" s="86" t="s">
        <v>392</v>
      </c>
      <c r="ET37" s="359">
        <f>IF('Mapa de Riesgos y Oportunidades'!$C$33="Oportunidad","NO APLICA",'Mapa de Riesgos y Oportunidades'!M200)</f>
        <v>0</v>
      </c>
      <c r="EU37" s="359"/>
      <c r="EV37" s="359"/>
      <c r="EW37" s="124" t="s">
        <v>392</v>
      </c>
      <c r="EX37" s="363">
        <f>IF('Mapa de Riesgos y Oportunidades'!$C$33="Oportunidad","NO APLICA",'Mapa de Riesgos y Oportunidades'!M205)</f>
        <v>0</v>
      </c>
      <c r="EY37" s="363"/>
      <c r="EZ37" s="363"/>
      <c r="FA37" s="86" t="s">
        <v>392</v>
      </c>
      <c r="FB37" s="359">
        <f>IF('Mapa de Riesgos y Oportunidades'!$C$33="Oportunidad","NO APLICA",'Mapa de Riesgos y Oportunidades'!M210)</f>
        <v>0</v>
      </c>
      <c r="FC37" s="359"/>
      <c r="FD37" s="359"/>
      <c r="FE37" s="124" t="s">
        <v>392</v>
      </c>
      <c r="FF37" s="363">
        <f>IF('Mapa de Riesgos y Oportunidades'!$C$33="Oportunidad","NO APLICA",'Mapa de Riesgos y Oportunidades'!M215)</f>
        <v>0</v>
      </c>
      <c r="FG37" s="363"/>
      <c r="FH37" s="363"/>
      <c r="FI37" s="86" t="s">
        <v>392</v>
      </c>
      <c r="FJ37" s="359">
        <f>IF('Mapa de Riesgos y Oportunidades'!$C$33="Oportunidad","NO APLICA",'Mapa de Riesgos y Oportunidades'!M220)</f>
        <v>0</v>
      </c>
      <c r="FK37" s="359"/>
      <c r="FL37" s="359"/>
      <c r="FM37" s="124" t="s">
        <v>392</v>
      </c>
      <c r="FN37" s="363">
        <f>IF('Mapa de Riesgos y Oportunidades'!$C$33="Oportunidad","NO APLICA",'Mapa de Riesgos y Oportunidades'!M225)</f>
        <v>0</v>
      </c>
      <c r="FO37" s="363"/>
      <c r="FP37" s="363"/>
      <c r="FQ37" s="86" t="s">
        <v>392</v>
      </c>
      <c r="FR37" s="359">
        <f>IF('Mapa de Riesgos y Oportunidades'!$C$33="Oportunidad","NO APLICA",'Mapa de Riesgos y Oportunidades'!M230)</f>
        <v>0</v>
      </c>
      <c r="FS37" s="359"/>
      <c r="FT37" s="359"/>
      <c r="FU37" s="124" t="s">
        <v>392</v>
      </c>
      <c r="FV37" s="363">
        <f>IF('Mapa de Riesgos y Oportunidades'!$C$33="Oportunidad","NO APLICA",'Mapa de Riesgos y Oportunidades'!M235)</f>
        <v>0</v>
      </c>
      <c r="FW37" s="363"/>
      <c r="FX37" s="363"/>
      <c r="FY37" s="86" t="s">
        <v>392</v>
      </c>
      <c r="FZ37" s="359">
        <f>IF('Mapa de Riesgos y Oportunidades'!$C$33="Oportunidad","NO APLICA",'Mapa de Riesgos y Oportunidades'!M240)</f>
        <v>0</v>
      </c>
      <c r="GA37" s="359"/>
      <c r="GB37" s="359"/>
      <c r="GC37" s="124" t="s">
        <v>392</v>
      </c>
      <c r="GD37" s="363">
        <f>IF('Mapa de Riesgos y Oportunidades'!$C$33="Oportunidad","NO APLICA",'Mapa de Riesgos y Oportunidades'!M245)</f>
        <v>0</v>
      </c>
      <c r="GE37" s="363"/>
      <c r="GF37" s="363"/>
      <c r="GG37" s="86" t="s">
        <v>392</v>
      </c>
      <c r="GH37" s="359">
        <f>IF('Mapa de Riesgos y Oportunidades'!$C$33="Oportunidad","NO APLICA",'Mapa de Riesgos y Oportunidades'!M250)</f>
        <v>0</v>
      </c>
      <c r="GI37" s="359"/>
      <c r="GJ37" s="359"/>
      <c r="GK37" s="86" t="s">
        <v>392</v>
      </c>
      <c r="GL37" s="359">
        <f>IF('Mapa de Riesgos y Oportunidades'!$C$33="Oportunidad","NO APLICA",'Mapa de Riesgos y Oportunidades'!M255)</f>
        <v>0</v>
      </c>
      <c r="GM37" s="359"/>
      <c r="GN37" s="359"/>
      <c r="GO37" s="86" t="s">
        <v>392</v>
      </c>
      <c r="GP37" s="359">
        <f>IF('Mapa de Riesgos y Oportunidades'!$C$33="Oportunidad","NO APLICA",'Mapa de Riesgos y Oportunidades'!M260)</f>
        <v>0</v>
      </c>
      <c r="GQ37" s="359"/>
      <c r="GR37" s="359"/>
      <c r="GS37" s="86" t="s">
        <v>392</v>
      </c>
      <c r="GT37" s="359">
        <f>IF('Mapa de Riesgos y Oportunidades'!$C$33="Oportunidad","NO APLICA",'Mapa de Riesgos y Oportunidades'!M265)</f>
        <v>0</v>
      </c>
      <c r="GU37" s="359"/>
      <c r="GV37" s="359"/>
    </row>
    <row r="38" spans="1:204" ht="33.75" x14ac:dyDescent="0.25">
      <c r="A38" s="54" t="s">
        <v>228</v>
      </c>
      <c r="B38" s="45"/>
      <c r="C38" s="45">
        <f>IF(B38="x",15,0)+IF(B39="x",5,0)+IF(B40="x",15,0)+IF(B41="x",10,0)+IF(B42="x",15,0)+IF(B43="x",10,0)+IF(B44="x",30,0)</f>
        <v>0</v>
      </c>
      <c r="D38" s="356">
        <f>IF(C38&lt;=50,0,IF(C38&lt;=75,1,IF(C38&lt;=100,2,"Error")))</f>
        <v>0</v>
      </c>
      <c r="E38" s="54" t="s">
        <v>228</v>
      </c>
      <c r="F38" s="45"/>
      <c r="G38" s="45">
        <f>IF(F38="x",15,0)+IF(F39="x",5,0)+IF(F40="x",15,0)+IF(F41="x",10,0)+IF(F42="x",15,0)+IF(F43="x",10,0)+IF(F44="x",30,0)</f>
        <v>0</v>
      </c>
      <c r="H38" s="356">
        <f>IF(G38&lt;=50,0,IF(G38&lt;=75,1,IF(G38&lt;=100,2,"Error")))</f>
        <v>0</v>
      </c>
      <c r="I38" s="54" t="s">
        <v>228</v>
      </c>
      <c r="J38" s="45"/>
      <c r="K38" s="45">
        <f>IF(J38="x",15,0)+IF(J39="x",5,0)+IF(J40="x",15,0)+IF(J41="x",10,0)+IF(J42="x",15,0)+IF(J43="x",10,0)+IF(J44="x",30,0)</f>
        <v>0</v>
      </c>
      <c r="L38" s="356">
        <f>IF(K38&lt;=50,0,IF(K38&lt;=75,1,IF(K38&lt;=100,2,"Error")))</f>
        <v>0</v>
      </c>
      <c r="M38" s="54" t="s">
        <v>228</v>
      </c>
      <c r="N38" s="45"/>
      <c r="O38" s="45">
        <f>IF(N38="x",15,0)+IF(N39="x",5,0)+IF(N40="x",15,0)+IF(N41="x",10,0)+IF(N42="x",15,0)+IF(N43="x",10,0)+IF(N44="x",30,0)</f>
        <v>0</v>
      </c>
      <c r="P38" s="368">
        <f>IF(O38&lt;=50,0,IF(O38&lt;=75,1,IF(O38&lt;=100,2,"Error")))</f>
        <v>0</v>
      </c>
      <c r="Q38" s="54" t="s">
        <v>228</v>
      </c>
      <c r="R38" s="45"/>
      <c r="S38" s="45">
        <f>IF(R38="x",15,0)+IF(R39="x",5,0)+IF(R40="x",15,0)+IF(R41="x",10,0)+IF(R42="x",15,0)+IF(R43="x",10,0)+IF(R44="x",30,0)</f>
        <v>0</v>
      </c>
      <c r="T38" s="356">
        <f>IF(S38&lt;=50,0,IF(S38&lt;=75,1,IF(S38&lt;=100,2,"Error")))</f>
        <v>0</v>
      </c>
      <c r="U38" s="54" t="s">
        <v>228</v>
      </c>
      <c r="V38" s="45"/>
      <c r="W38" s="45">
        <f>IF(V38="x",15,0)+IF(V39="x",5,0)+IF(V40="x",15,0)+IF(V41="x",10,0)+IF(V42="x",15,0)+IF(V43="x",10,0)+IF(V44="x",30,0)</f>
        <v>0</v>
      </c>
      <c r="X38" s="356">
        <f>IF(W38&lt;=50,0,IF(W38&lt;=75,1,IF(W38&lt;=100,2,"Error")))</f>
        <v>0</v>
      </c>
      <c r="Y38" s="54" t="s">
        <v>228</v>
      </c>
      <c r="Z38" s="45"/>
      <c r="AA38" s="45">
        <f>IF(Z38="x",15,0)+IF(Z39="x",5,0)+IF(Z40="x",15,0)+IF(Z41="x",10,0)+IF(Z42="x",15,0)+IF(Z43="x",10,0)+IF(Z44="x",30,0)</f>
        <v>15</v>
      </c>
      <c r="AB38" s="356">
        <f>IF(AA38&lt;=50,0,IF(AA38&lt;=75,1,IF(AA38&lt;=100,2,"Error")))</f>
        <v>0</v>
      </c>
      <c r="AC38" s="54" t="s">
        <v>228</v>
      </c>
      <c r="AD38" s="45"/>
      <c r="AE38" s="45">
        <f>IF(AD38="x",15,0)+IF(AD39="x",5,0)+IF(AD40="x",15,0)+IF(AD41="x",10,0)+IF(AD42="x",15,0)+IF(AD43="x",10,0)+IF(AD44="x",30,0)</f>
        <v>0</v>
      </c>
      <c r="AF38" s="356">
        <f>IF(AE38&lt;=50,0,IF(AE38&lt;=75,1,IF(AE38&lt;=100,2,"Error")))</f>
        <v>0</v>
      </c>
      <c r="AG38" s="54" t="s">
        <v>228</v>
      </c>
      <c r="AH38" s="45"/>
      <c r="AI38" s="45">
        <f>IF(AH38="x",15,0)+IF(AH39="x",5,0)+IF(AH40="x",15,0)+IF(AH41="x",10,0)+IF(AH42="x",15,0)+IF(AH43="x",10,0)+IF(AH44="x",30,0)</f>
        <v>0</v>
      </c>
      <c r="AJ38" s="356">
        <f>IF(AI38&lt;=50,0,IF(AI38&lt;=75,1,IF(AI38&lt;=100,2,"Error")))</f>
        <v>0</v>
      </c>
      <c r="AK38" s="54" t="s">
        <v>228</v>
      </c>
      <c r="AL38" s="45"/>
      <c r="AM38" s="45">
        <f>IF(AL38="x",15,0)+IF(AL39="x",5,0)+IF(AL40="x",15,0)+IF(AL41="x",10,0)+IF(AL42="x",15,0)+IF(AL43="x",10,0)+IF(AL44="x",30,0)</f>
        <v>0</v>
      </c>
      <c r="AN38" s="356">
        <f>IF(AM38&lt;=50,0,IF(AM38&lt;=75,1,IF(AM38&lt;=100,2,"Error")))</f>
        <v>0</v>
      </c>
      <c r="AO38" s="54" t="s">
        <v>228</v>
      </c>
      <c r="AP38" s="45"/>
      <c r="AQ38" s="45">
        <f>IF(AP38="x",15,0)+IF(AP39="x",5,0)+IF(AP40="x",15,0)+IF(AP41="x",10,0)+IF(AP42="x",15,0)+IF(AP43="x",10,0)+IF(AP44="x",30,0)</f>
        <v>0</v>
      </c>
      <c r="AR38" s="356">
        <f>IF(AQ38&lt;=50,0,IF(AQ38&lt;=75,1,IF(AQ38&lt;=100,2,"Error")))</f>
        <v>0</v>
      </c>
      <c r="AS38" s="54" t="s">
        <v>228</v>
      </c>
      <c r="AT38" s="45"/>
      <c r="AU38" s="45">
        <f>IF(AT38="x",15,0)+IF(AT39="x",5,0)+IF(AT40="x",15,0)+IF(AT41="x",10,0)+IF(AT42="x",15,0)+IF(AT43="x",10,0)+IF(AT44="x",30,0)</f>
        <v>0</v>
      </c>
      <c r="AV38" s="356">
        <f>IF(AU38&lt;=50,0,IF(AU38&lt;=75,1,IF(AU38&lt;=100,2,"Error")))</f>
        <v>0</v>
      </c>
      <c r="AW38" s="54" t="s">
        <v>228</v>
      </c>
      <c r="AX38" s="45"/>
      <c r="AY38" s="45">
        <f>IF(AX38="x",15,0)+IF(AX39="x",5,0)+IF(AX40="x",15,0)+IF(AX41="x",10,0)+IF(AX42="x",15,0)+IF(AX43="x",10,0)+IF(AX44="x",30,0)</f>
        <v>0</v>
      </c>
      <c r="AZ38" s="356">
        <f>IF(AY38&lt;=50,0,IF(AY38&lt;=75,1,IF(AY38&lt;=100,2,"Error")))</f>
        <v>0</v>
      </c>
      <c r="BA38" s="54" t="s">
        <v>228</v>
      </c>
      <c r="BB38" s="45"/>
      <c r="BC38" s="45">
        <f>IF(BB38="x",15,0)+IF(BB39="x",5,0)+IF(BB40="x",15,0)+IF(BB41="x",10,0)+IF(BB42="x",15,0)+IF(BB43="x",10,0)+IF(BB44="x",30,0)</f>
        <v>0</v>
      </c>
      <c r="BD38" s="356">
        <f>IF(BC38&lt;=50,0,IF(BC38&lt;=75,1,IF(BC38&lt;=100,2,"Error")))</f>
        <v>0</v>
      </c>
      <c r="BE38" s="54" t="s">
        <v>228</v>
      </c>
      <c r="BF38" s="45"/>
      <c r="BG38" s="45">
        <f>IF(BF38="x",15,0)+IF(BF39="x",5,0)+IF(BF40="x",15,0)+IF(BF41="x",10,0)+IF(BF42="x",15,0)+IF(BF43="x",10,0)+IF(BF44="x",30,0)</f>
        <v>0</v>
      </c>
      <c r="BH38" s="356">
        <f>IF(BG38&lt;=50,0,IF(BG38&lt;=75,1,IF(BG38&lt;=100,2,"Error")))</f>
        <v>0</v>
      </c>
      <c r="BI38" s="54" t="s">
        <v>228</v>
      </c>
      <c r="BJ38" s="45"/>
      <c r="BK38" s="45">
        <f>IF(BJ38="x",15,0)+IF(BJ39="x",5,0)+IF(BJ40="x",15,0)+IF(BJ41="x",10,0)+IF(BJ42="x",15,0)+IF(BJ43="x",10,0)+IF(BJ44="x",30,0)</f>
        <v>0</v>
      </c>
      <c r="BL38" s="356">
        <f>IF(BK38&lt;=50,0,IF(BK38&lt;=75,1,IF(BK38&lt;=100,2,"Error")))</f>
        <v>0</v>
      </c>
      <c r="BM38" s="54" t="s">
        <v>228</v>
      </c>
      <c r="BN38" s="45"/>
      <c r="BO38" s="45">
        <f>IF(BN38="x",15,0)+IF(BN39="x",5,0)+IF(BN40="x",15,0)+IF(BN41="x",10,0)+IF(BN42="x",15,0)+IF(BN43="x",10,0)+IF(BN44="x",30,0)</f>
        <v>0</v>
      </c>
      <c r="BP38" s="356">
        <f>IF(BO38&lt;=50,0,IF(BO38&lt;=75,1,IF(BO38&lt;=100,2,"Error")))</f>
        <v>0</v>
      </c>
      <c r="BQ38" s="54" t="s">
        <v>228</v>
      </c>
      <c r="BR38" s="45"/>
      <c r="BS38" s="45">
        <f>IF(BR38="x",15,0)+IF(BR39="x",5,0)+IF(BR40="x",15,0)+IF(BR41="x",10,0)+IF(BR42="x",15,0)+IF(BR43="x",10,0)+IF(BR44="x",30,0)</f>
        <v>0</v>
      </c>
      <c r="BT38" s="356">
        <f>IF(BS38&lt;=50,0,IF(BS38&lt;=75,1,IF(BS38&lt;=100,2,"Error")))</f>
        <v>0</v>
      </c>
      <c r="BU38" s="54" t="s">
        <v>228</v>
      </c>
      <c r="BV38" s="45"/>
      <c r="BW38" s="45">
        <f>IF(BV38="x",15,0)+IF(BV39="x",5,0)+IF(BV40="x",15,0)+IF(BV41="x",10,0)+IF(BV42="x",15,0)+IF(BV43="x",10,0)+IF(BV44="x",30,0)</f>
        <v>0</v>
      </c>
      <c r="BX38" s="356">
        <f>IF(BW38&lt;=50,0,IF(BW38&lt;=75,1,IF(BW38&lt;=100,2,"Error")))</f>
        <v>0</v>
      </c>
      <c r="BY38" s="54" t="s">
        <v>228</v>
      </c>
      <c r="BZ38" s="45"/>
      <c r="CA38" s="45">
        <f>IF(BZ38="x",15,0)+IF(BZ39="x",5,0)+IF(BZ40="x",15,0)+IF(BZ41="x",10,0)+IF(BZ42="x",15,0)+IF(BZ43="x",10,0)+IF(BZ44="x",30,0)</f>
        <v>0</v>
      </c>
      <c r="CB38" s="356">
        <f>IF(CA38&lt;=50,0,IF(CA38&lt;=75,1,IF(CA38&lt;=100,2,"Error")))</f>
        <v>0</v>
      </c>
      <c r="CC38" s="54" t="s">
        <v>228</v>
      </c>
      <c r="CD38" s="45"/>
      <c r="CE38" s="45">
        <f>IF(CD38="x",15,0)+IF(CD39="x",5,0)+IF(CD40="x",15,0)+IF(CD41="x",10,0)+IF(CD42="x",15,0)+IF(CD43="x",10,0)+IF(CD44="x",30,0)</f>
        <v>0</v>
      </c>
      <c r="CF38" s="356">
        <f>IF(CE38&lt;=50,0,IF(CE38&lt;=75,1,IF(CE38&lt;=100,2,"Error")))</f>
        <v>0</v>
      </c>
      <c r="CG38" s="54" t="s">
        <v>228</v>
      </c>
      <c r="CH38" s="45"/>
      <c r="CI38" s="45">
        <f>IF(CH38="x",15,0)+IF(CH39="x",5,0)+IF(CH40="x",15,0)+IF(CH41="x",10,0)+IF(CH42="x",15,0)+IF(CH43="x",10,0)+IF(CH44="x",30,0)</f>
        <v>0</v>
      </c>
      <c r="CJ38" s="356">
        <f>IF(CI38&lt;=50,0,IF(CI38&lt;=75,1,IF(CI38&lt;=100,2,"Error")))</f>
        <v>0</v>
      </c>
      <c r="CK38" s="54" t="s">
        <v>228</v>
      </c>
      <c r="CL38" s="45"/>
      <c r="CM38" s="45">
        <f>IF(CL38="x",15,0)+IF(CL39="x",5,0)+IF(CL40="x",15,0)+IF(CL41="x",10,0)+IF(CL42="x",15,0)+IF(CL43="x",10,0)+IF(CL44="x",30,0)</f>
        <v>0</v>
      </c>
      <c r="CN38" s="356">
        <f>IF(CM38&lt;=50,0,IF(CM38&lt;=75,1,IF(CM38&lt;=100,2,"Error")))</f>
        <v>0</v>
      </c>
      <c r="CO38" s="54" t="s">
        <v>228</v>
      </c>
      <c r="CP38" s="45"/>
      <c r="CQ38" s="45">
        <f>IF(CP38="x",15,0)+IF(CP39="x",5,0)+IF(CP40="x",15,0)+IF(CP41="x",10,0)+IF(CP42="x",15,0)+IF(CP43="x",10,0)+IF(CP44="x",30,0)</f>
        <v>0</v>
      </c>
      <c r="CR38" s="356">
        <f>IF(CQ38&lt;=50,0,IF(CQ38&lt;=75,1,IF(CQ38&lt;=100,2,"Error")))</f>
        <v>0</v>
      </c>
      <c r="CS38" s="54" t="s">
        <v>228</v>
      </c>
      <c r="CT38" s="45"/>
      <c r="CU38" s="45">
        <f>IF(CT38="x",15,0)+IF(CT39="x",5,0)+IF(CT40="x",15,0)+IF(CT41="x",10,0)+IF(CT42="x",15,0)+IF(CT43="x",10,0)+IF(CT44="x",30,0)</f>
        <v>0</v>
      </c>
      <c r="CV38" s="356">
        <f>IF(CU38&lt;=50,0,IF(CU38&lt;=75,1,IF(CU38&lt;=100,2,"Error")))</f>
        <v>0</v>
      </c>
      <c r="CW38" s="54" t="s">
        <v>228</v>
      </c>
      <c r="CX38" s="45"/>
      <c r="CY38" s="45">
        <f>IF(CX38="x",15,0)+IF(CX39="x",5,0)+IF(CX40="x",15,0)+IF(CX41="x",10,0)+IF(CX42="x",15,0)+IF(CX43="x",10,0)+IF(CX44="x",30,0)</f>
        <v>0</v>
      </c>
      <c r="CZ38" s="356">
        <f>IF(CY38&lt;=50,0,IF(CY38&lt;=75,1,IF(CY38&lt;=100,2,"Error")))</f>
        <v>0</v>
      </c>
      <c r="DA38" s="54" t="s">
        <v>228</v>
      </c>
      <c r="DB38" s="45"/>
      <c r="DC38" s="45">
        <f>IF(DB38="x",15,0)+IF(DB39="x",5,0)+IF(DB40="x",15,0)+IF(DB41="x",10,0)+IF(DB42="x",15,0)+IF(DB43="x",10,0)+IF(DB44="x",30,0)</f>
        <v>0</v>
      </c>
      <c r="DD38" s="356">
        <f>IF(DC38&lt;=50,0,IF(DC38&lt;=75,1,IF(DC38&lt;=100,2,"Error")))</f>
        <v>0</v>
      </c>
      <c r="DE38" s="54" t="s">
        <v>228</v>
      </c>
      <c r="DF38" s="45"/>
      <c r="DG38" s="45">
        <f>IF(DF38="x",15,0)+IF(DF39="x",5,0)+IF(DF40="x",15,0)+IF(DF41="x",10,0)+IF(DF42="x",15,0)+IF(DF43="x",10,0)+IF(DF44="x",30,0)</f>
        <v>0</v>
      </c>
      <c r="DH38" s="356">
        <f>IF(DG38&lt;=50,0,IF(DG38&lt;=75,1,IF(DG38&lt;=100,2,"Error")))</f>
        <v>0</v>
      </c>
      <c r="DI38" s="54" t="s">
        <v>228</v>
      </c>
      <c r="DJ38" s="45"/>
      <c r="DK38" s="45">
        <f>IF(DJ38="x",15,0)+IF(DJ39="x",5,0)+IF(DJ40="x",15,0)+IF(DJ41="x",10,0)+IF(DJ42="x",15,0)+IF(DJ43="x",10,0)+IF(DJ44="x",30,0)</f>
        <v>0</v>
      </c>
      <c r="DL38" s="356">
        <f>IF(DK38&lt;=50,0,IF(DK38&lt;=75,1,IF(DK38&lt;=100,2,"Error")))</f>
        <v>0</v>
      </c>
      <c r="DM38" s="54" t="s">
        <v>228</v>
      </c>
      <c r="DN38" s="45"/>
      <c r="DO38" s="45">
        <f>IF(DN38="x",15,0)+IF(DN39="x",5,0)+IF(DN40="x",15,0)+IF(DN41="x",10,0)+IF(DN42="x",15,0)+IF(DN43="x",10,0)+IF(DN44="x",30,0)</f>
        <v>0</v>
      </c>
      <c r="DP38" s="356">
        <f>IF(DO38&lt;=50,0,IF(DO38&lt;=75,1,IF(DO38&lt;=100,2,"Error")))</f>
        <v>0</v>
      </c>
      <c r="DQ38" s="54" t="s">
        <v>228</v>
      </c>
      <c r="DR38" s="45"/>
      <c r="DS38" s="45">
        <f>IF(DR38="x",15,0)+IF(DR39="x",5,0)+IF(DR40="x",15,0)+IF(DR41="x",10,0)+IF(DR42="x",15,0)+IF(DR43="x",10,0)+IF(DR44="x",30,0)</f>
        <v>0</v>
      </c>
      <c r="DT38" s="356">
        <f>IF(DS38&lt;=50,0,IF(DS38&lt;=75,1,IF(DS38&lt;=100,2,"Error")))</f>
        <v>0</v>
      </c>
      <c r="DU38" s="54" t="s">
        <v>228</v>
      </c>
      <c r="DV38" s="45"/>
      <c r="DW38" s="45">
        <f>IF(DV38="x",15,0)+IF(DV39="x",5,0)+IF(DV40="x",15,0)+IF(DV41="x",10,0)+IF(DV42="x",15,0)+IF(DV43="x",10,0)+IF(DV44="x",30,0)</f>
        <v>0</v>
      </c>
      <c r="DX38" s="356">
        <f>IF(DW38&lt;=50,0,IF(DW38&lt;=75,1,IF(DW38&lt;=100,2,"Error")))</f>
        <v>0</v>
      </c>
      <c r="DY38" s="54" t="s">
        <v>228</v>
      </c>
      <c r="DZ38" s="45"/>
      <c r="EA38" s="45">
        <f>IF(DZ38="x",15,0)+IF(DZ39="x",5,0)+IF(DZ40="x",15,0)+IF(DZ41="x",10,0)+IF(DZ42="x",15,0)+IF(DZ43="x",10,0)+IF(DZ44="x",30,0)</f>
        <v>0</v>
      </c>
      <c r="EB38" s="356">
        <f>IF(EA38&lt;=50,0,IF(EA38&lt;=75,1,IF(EA38&lt;=100,2,"Error")))</f>
        <v>0</v>
      </c>
      <c r="EC38" s="54" t="s">
        <v>228</v>
      </c>
      <c r="ED38" s="45"/>
      <c r="EE38" s="45">
        <f>IF(ED38="x",15,0)+IF(ED39="x",5,0)+IF(ED40="x",15,0)+IF(ED41="x",10,0)+IF(ED42="x",15,0)+IF(ED43="x",10,0)+IF(ED44="x",30,0)</f>
        <v>0</v>
      </c>
      <c r="EF38" s="356">
        <f>IF(EE38&lt;=50,0,IF(EE38&lt;=75,1,IF(EE38&lt;=100,2,"Error")))</f>
        <v>0</v>
      </c>
      <c r="EG38" s="54" t="s">
        <v>228</v>
      </c>
      <c r="EH38" s="45"/>
      <c r="EI38" s="45">
        <f>IF(EH38="x",15,0)+IF(EH39="x",5,0)+IF(EH40="x",15,0)+IF(EH41="x",10,0)+IF(EH42="x",15,0)+IF(EH43="x",10,0)+IF(EH44="x",30,0)</f>
        <v>0</v>
      </c>
      <c r="EJ38" s="356">
        <f>IF(EI38&lt;=50,0,IF(EI38&lt;=75,1,IF(EI38&lt;=100,2,"Error")))</f>
        <v>0</v>
      </c>
      <c r="EK38" s="54" t="s">
        <v>228</v>
      </c>
      <c r="EL38" s="45"/>
      <c r="EM38" s="45">
        <f>IF(EL38="x",15,0)+IF(EL39="x",5,0)+IF(EL40="x",15,0)+IF(EL41="x",10,0)+IF(EL42="x",15,0)+IF(EL43="x",10,0)+IF(EL44="x",30,0)</f>
        <v>0</v>
      </c>
      <c r="EN38" s="356">
        <f>IF(EM38&lt;=50,0,IF(EM38&lt;=75,1,IF(EM38&lt;=100,2,"Error")))</f>
        <v>0</v>
      </c>
      <c r="EO38" s="54" t="s">
        <v>228</v>
      </c>
      <c r="EP38" s="45"/>
      <c r="EQ38" s="45">
        <f>IF(EP38="x",15,0)+IF(EP39="x",5,0)+IF(EP40="x",15,0)+IF(EP41="x",10,0)+IF(EP42="x",15,0)+IF(EP43="x",10,0)+IF(EP44="x",30,0)</f>
        <v>0</v>
      </c>
      <c r="ER38" s="356">
        <f>IF(EQ38&lt;=50,0,IF(EQ38&lt;=75,1,IF(EQ38&lt;=100,2,"Error")))</f>
        <v>0</v>
      </c>
      <c r="ES38" s="54" t="s">
        <v>228</v>
      </c>
      <c r="ET38" s="45"/>
      <c r="EU38" s="45">
        <f>IF(ET38="x",15,0)+IF(ET39="x",5,0)+IF(ET40="x",15,0)+IF(ET41="x",10,0)+IF(ET42="x",15,0)+IF(ET43="x",10,0)+IF(ET44="x",30,0)</f>
        <v>0</v>
      </c>
      <c r="EV38" s="356">
        <f>IF(EU38&lt;=50,0,IF(EU38&lt;=75,1,IF(EU38&lt;=100,2,"Error")))</f>
        <v>0</v>
      </c>
      <c r="EW38" s="54" t="s">
        <v>228</v>
      </c>
      <c r="EX38" s="45"/>
      <c r="EY38" s="45">
        <f>IF(EX38="x",15,0)+IF(EX39="x",5,0)+IF(EX40="x",15,0)+IF(EX41="x",10,0)+IF(EX42="x",15,0)+IF(EX43="x",10,0)+IF(EX44="x",30,0)</f>
        <v>0</v>
      </c>
      <c r="EZ38" s="356">
        <f>IF(EY38&lt;=50,0,IF(EY38&lt;=75,1,IF(EY38&lt;=100,2,"Error")))</f>
        <v>0</v>
      </c>
      <c r="FA38" s="54" t="s">
        <v>228</v>
      </c>
      <c r="FB38" s="45"/>
      <c r="FC38" s="45">
        <f>IF(FB38="x",15,0)+IF(FB39="x",5,0)+IF(FB40="x",15,0)+IF(FB41="x",10,0)+IF(FB42="x",15,0)+IF(FB43="x",10,0)+IF(FB44="x",30,0)</f>
        <v>0</v>
      </c>
      <c r="FD38" s="356">
        <f>IF(FC38&lt;=50,0,IF(FC38&lt;=75,1,IF(FC38&lt;=100,2,"Error")))</f>
        <v>0</v>
      </c>
      <c r="FE38" s="54" t="s">
        <v>228</v>
      </c>
      <c r="FF38" s="45"/>
      <c r="FG38" s="45">
        <f>IF(FF38="x",15,0)+IF(FF39="x",5,0)+IF(FF40="x",15,0)+IF(FF41="x",10,0)+IF(FF42="x",15,0)+IF(FF43="x",10,0)+IF(FF44="x",30,0)</f>
        <v>0</v>
      </c>
      <c r="FH38" s="356">
        <f>IF(FG38&lt;=50,0,IF(FG38&lt;=75,1,IF(FG38&lt;=100,2,"Error")))</f>
        <v>0</v>
      </c>
      <c r="FI38" s="54" t="s">
        <v>228</v>
      </c>
      <c r="FJ38" s="45"/>
      <c r="FK38" s="45">
        <f>IF(FJ38="x",15,0)+IF(FJ39="x",5,0)+IF(FJ40="x",15,0)+IF(FJ41="x",10,0)+IF(FJ42="x",15,0)+IF(FJ43="x",10,0)+IF(FJ44="x",30,0)</f>
        <v>0</v>
      </c>
      <c r="FL38" s="356">
        <f>IF(FK38&lt;=50,0,IF(FK38&lt;=75,1,IF(FK38&lt;=100,2,"Error")))</f>
        <v>0</v>
      </c>
      <c r="FM38" s="54" t="s">
        <v>228</v>
      </c>
      <c r="FN38" s="45"/>
      <c r="FO38" s="45">
        <f>IF(FN38="x",15,0)+IF(FN39="x",5,0)+IF(FN40="x",15,0)+IF(FN41="x",10,0)+IF(FN42="x",15,0)+IF(FN43="x",10,0)+IF(FN44="x",30,0)</f>
        <v>0</v>
      </c>
      <c r="FP38" s="356">
        <f>IF(FO38&lt;=50,0,IF(FO38&lt;=75,1,IF(FO38&lt;=100,2,"Error")))</f>
        <v>0</v>
      </c>
      <c r="FQ38" s="54" t="s">
        <v>228</v>
      </c>
      <c r="FR38" s="45"/>
      <c r="FS38" s="45">
        <f>IF(FR38="x",15,0)+IF(FR39="x",5,0)+IF(FR40="x",15,0)+IF(FR41="x",10,0)+IF(FR42="x",15,0)+IF(FR43="x",10,0)+IF(FR44="x",30,0)</f>
        <v>0</v>
      </c>
      <c r="FT38" s="356">
        <f>IF(FS38&lt;=50,0,IF(FS38&lt;=75,1,IF(FS38&lt;=100,2,"Error")))</f>
        <v>0</v>
      </c>
      <c r="FU38" s="54" t="s">
        <v>228</v>
      </c>
      <c r="FV38" s="45"/>
      <c r="FW38" s="45">
        <f>IF(FV38="x",15,0)+IF(FV39="x",5,0)+IF(FV40="x",15,0)+IF(FV41="x",10,0)+IF(FV42="x",15,0)+IF(FV43="x",10,0)+IF(FV44="x",30,0)</f>
        <v>0</v>
      </c>
      <c r="FX38" s="356">
        <f>IF(FW38&lt;=50,0,IF(FW38&lt;=75,1,IF(FW38&lt;=100,2,"Error")))</f>
        <v>0</v>
      </c>
      <c r="FY38" s="54" t="s">
        <v>228</v>
      </c>
      <c r="FZ38" s="45"/>
      <c r="GA38" s="45">
        <f>IF(FZ38="x",15,0)+IF(FZ39="x",5,0)+IF(FZ40="x",15,0)+IF(FZ41="x",10,0)+IF(FZ42="x",15,0)+IF(FZ43="x",10,0)+IF(FZ44="x",30,0)</f>
        <v>0</v>
      </c>
      <c r="GB38" s="356">
        <f>IF(GA38&lt;=50,0,IF(GA38&lt;=75,1,IF(GA38&lt;=100,2,"Error")))</f>
        <v>0</v>
      </c>
      <c r="GC38" s="54" t="s">
        <v>228</v>
      </c>
      <c r="GD38" s="45"/>
      <c r="GE38" s="45">
        <f>IF(GD38="x",15,0)+IF(GD39="x",5,0)+IF(GD40="x",15,0)+IF(GD41="x",10,0)+IF(GD42="x",15,0)+IF(GD43="x",10,0)+IF(GD44="x",30,0)</f>
        <v>0</v>
      </c>
      <c r="GF38" s="356">
        <f>IF(GE38&lt;=50,0,IF(GE38&lt;=75,1,IF(GE38&lt;=100,2,"Error")))</f>
        <v>0</v>
      </c>
      <c r="GG38" s="54" t="s">
        <v>228</v>
      </c>
      <c r="GH38" s="45"/>
      <c r="GI38" s="45">
        <f>IF(GH38="x",15,0)+IF(GH39="x",5,0)+IF(GH40="x",15,0)+IF(GH41="x",10,0)+IF(GH42="x",15,0)+IF(GH43="x",10,0)+IF(GH44="x",30,0)</f>
        <v>0</v>
      </c>
      <c r="GJ38" s="356">
        <f>IF(GI38&lt;=50,0,IF(GI38&lt;=75,1,IF(GI38&lt;=100,2,"Error")))</f>
        <v>0</v>
      </c>
      <c r="GK38" s="54" t="s">
        <v>228</v>
      </c>
      <c r="GL38" s="45"/>
      <c r="GM38" s="45">
        <f>IF(GL38="x",15,0)+IF(GL39="x",5,0)+IF(GL40="x",15,0)+IF(GL41="x",10,0)+IF(GL42="x",15,0)+IF(GL43="x",10,0)+IF(GL44="x",30,0)</f>
        <v>0</v>
      </c>
      <c r="GN38" s="356">
        <f>IF(GM38&lt;=50,0,IF(GM38&lt;=75,1,IF(GM38&lt;=100,2,"Error")))</f>
        <v>0</v>
      </c>
      <c r="GO38" s="54" t="s">
        <v>228</v>
      </c>
      <c r="GP38" s="45"/>
      <c r="GQ38" s="45">
        <f>IF(GP38="x",15,0)+IF(GP39="x",5,0)+IF(GP40="x",15,0)+IF(GP41="x",10,0)+IF(GP42="x",15,0)+IF(GP43="x",10,0)+IF(GP44="x",30,0)</f>
        <v>0</v>
      </c>
      <c r="GR38" s="356">
        <f>IF(GQ38&lt;=50,0,IF(GQ38&lt;=75,1,IF(GQ38&lt;=100,2,"Error")))</f>
        <v>0</v>
      </c>
      <c r="GS38" s="54" t="s">
        <v>228</v>
      </c>
      <c r="GT38" s="45"/>
      <c r="GU38" s="45">
        <f>IF(GT38="x",15,0)+IF(GT39="x",5,0)+IF(GT40="x",15,0)+IF(GT41="x",10,0)+IF(GT42="x",15,0)+IF(GT43="x",10,0)+IF(GT44="x",30,0)</f>
        <v>0</v>
      </c>
      <c r="GV38" s="356">
        <f>IF(GU38&lt;=50,0,IF(GU38&lt;=75,1,IF(GU38&lt;=100,2,"Error")))</f>
        <v>0</v>
      </c>
    </row>
    <row r="39" spans="1:204" ht="33.75" x14ac:dyDescent="0.25">
      <c r="A39" s="54" t="s">
        <v>229</v>
      </c>
      <c r="B39" s="45"/>
      <c r="C39" s="54"/>
      <c r="D39" s="356"/>
      <c r="E39" s="54" t="s">
        <v>229</v>
      </c>
      <c r="F39" s="45"/>
      <c r="G39" s="54"/>
      <c r="H39" s="356"/>
      <c r="I39" s="54" t="s">
        <v>229</v>
      </c>
      <c r="J39" s="45"/>
      <c r="K39" s="54"/>
      <c r="L39" s="356"/>
      <c r="M39" s="54" t="s">
        <v>229</v>
      </c>
      <c r="N39" s="45"/>
      <c r="O39" s="54"/>
      <c r="P39" s="369"/>
      <c r="Q39" s="54" t="s">
        <v>229</v>
      </c>
      <c r="R39" s="45"/>
      <c r="S39" s="54"/>
      <c r="T39" s="356"/>
      <c r="U39" s="54" t="s">
        <v>229</v>
      </c>
      <c r="V39" s="45"/>
      <c r="W39" s="54"/>
      <c r="X39" s="356"/>
      <c r="Y39" s="54" t="s">
        <v>229</v>
      </c>
      <c r="Z39" s="45" t="s">
        <v>395</v>
      </c>
      <c r="AA39" s="54"/>
      <c r="AB39" s="356"/>
      <c r="AC39" s="54" t="s">
        <v>229</v>
      </c>
      <c r="AD39" s="45"/>
      <c r="AE39" s="54"/>
      <c r="AF39" s="356"/>
      <c r="AG39" s="54" t="s">
        <v>229</v>
      </c>
      <c r="AH39" s="45"/>
      <c r="AI39" s="54"/>
      <c r="AJ39" s="356"/>
      <c r="AK39" s="54" t="s">
        <v>229</v>
      </c>
      <c r="AL39" s="45"/>
      <c r="AM39" s="54"/>
      <c r="AN39" s="356"/>
      <c r="AO39" s="54" t="s">
        <v>229</v>
      </c>
      <c r="AP39" s="45"/>
      <c r="AQ39" s="54"/>
      <c r="AR39" s="356"/>
      <c r="AS39" s="54" t="s">
        <v>229</v>
      </c>
      <c r="AT39" s="45"/>
      <c r="AU39" s="54"/>
      <c r="AV39" s="356"/>
      <c r="AW39" s="54" t="s">
        <v>229</v>
      </c>
      <c r="AX39" s="45"/>
      <c r="AY39" s="54"/>
      <c r="AZ39" s="356"/>
      <c r="BA39" s="54" t="s">
        <v>229</v>
      </c>
      <c r="BB39" s="45"/>
      <c r="BC39" s="54"/>
      <c r="BD39" s="356"/>
      <c r="BE39" s="54" t="s">
        <v>229</v>
      </c>
      <c r="BF39" s="45"/>
      <c r="BG39" s="54"/>
      <c r="BH39" s="356"/>
      <c r="BI39" s="54" t="s">
        <v>229</v>
      </c>
      <c r="BJ39" s="45"/>
      <c r="BK39" s="54"/>
      <c r="BL39" s="356"/>
      <c r="BM39" s="54" t="s">
        <v>229</v>
      </c>
      <c r="BN39" s="45"/>
      <c r="BO39" s="54"/>
      <c r="BP39" s="356"/>
      <c r="BQ39" s="54" t="s">
        <v>229</v>
      </c>
      <c r="BR39" s="45"/>
      <c r="BS39" s="54"/>
      <c r="BT39" s="356"/>
      <c r="BU39" s="54" t="s">
        <v>229</v>
      </c>
      <c r="BV39" s="45"/>
      <c r="BW39" s="54"/>
      <c r="BX39" s="356"/>
      <c r="BY39" s="54" t="s">
        <v>229</v>
      </c>
      <c r="BZ39" s="45"/>
      <c r="CA39" s="54"/>
      <c r="CB39" s="356"/>
      <c r="CC39" s="54" t="s">
        <v>229</v>
      </c>
      <c r="CD39" s="45"/>
      <c r="CE39" s="54"/>
      <c r="CF39" s="356"/>
      <c r="CG39" s="54" t="s">
        <v>229</v>
      </c>
      <c r="CH39" s="45"/>
      <c r="CI39" s="54"/>
      <c r="CJ39" s="356"/>
      <c r="CK39" s="54" t="s">
        <v>229</v>
      </c>
      <c r="CL39" s="45"/>
      <c r="CM39" s="54"/>
      <c r="CN39" s="356"/>
      <c r="CO39" s="54" t="s">
        <v>229</v>
      </c>
      <c r="CP39" s="45"/>
      <c r="CQ39" s="54"/>
      <c r="CR39" s="356"/>
      <c r="CS39" s="54" t="s">
        <v>229</v>
      </c>
      <c r="CT39" s="45"/>
      <c r="CU39" s="54"/>
      <c r="CV39" s="356"/>
      <c r="CW39" s="54" t="s">
        <v>229</v>
      </c>
      <c r="CX39" s="45"/>
      <c r="CY39" s="54"/>
      <c r="CZ39" s="356"/>
      <c r="DA39" s="54" t="s">
        <v>229</v>
      </c>
      <c r="DB39" s="45"/>
      <c r="DC39" s="54"/>
      <c r="DD39" s="356"/>
      <c r="DE39" s="54" t="s">
        <v>229</v>
      </c>
      <c r="DF39" s="45"/>
      <c r="DG39" s="54"/>
      <c r="DH39" s="356"/>
      <c r="DI39" s="54" t="s">
        <v>229</v>
      </c>
      <c r="DJ39" s="45"/>
      <c r="DK39" s="54"/>
      <c r="DL39" s="356"/>
      <c r="DM39" s="54" t="s">
        <v>229</v>
      </c>
      <c r="DN39" s="45"/>
      <c r="DO39" s="54"/>
      <c r="DP39" s="356"/>
      <c r="DQ39" s="54" t="s">
        <v>229</v>
      </c>
      <c r="DR39" s="45"/>
      <c r="DS39" s="54"/>
      <c r="DT39" s="356"/>
      <c r="DU39" s="54" t="s">
        <v>229</v>
      </c>
      <c r="DV39" s="45"/>
      <c r="DW39" s="54"/>
      <c r="DX39" s="356"/>
      <c r="DY39" s="54" t="s">
        <v>229</v>
      </c>
      <c r="DZ39" s="45"/>
      <c r="EA39" s="54"/>
      <c r="EB39" s="356"/>
      <c r="EC39" s="54" t="s">
        <v>229</v>
      </c>
      <c r="ED39" s="45"/>
      <c r="EE39" s="54"/>
      <c r="EF39" s="356"/>
      <c r="EG39" s="54" t="s">
        <v>229</v>
      </c>
      <c r="EH39" s="45"/>
      <c r="EI39" s="54"/>
      <c r="EJ39" s="356"/>
      <c r="EK39" s="54" t="s">
        <v>229</v>
      </c>
      <c r="EL39" s="45"/>
      <c r="EM39" s="54"/>
      <c r="EN39" s="356"/>
      <c r="EO39" s="54" t="s">
        <v>229</v>
      </c>
      <c r="EP39" s="45"/>
      <c r="EQ39" s="54"/>
      <c r="ER39" s="356"/>
      <c r="ES39" s="54" t="s">
        <v>229</v>
      </c>
      <c r="ET39" s="45"/>
      <c r="EU39" s="54"/>
      <c r="EV39" s="356"/>
      <c r="EW39" s="54" t="s">
        <v>229</v>
      </c>
      <c r="EX39" s="45"/>
      <c r="EY39" s="54"/>
      <c r="EZ39" s="356"/>
      <c r="FA39" s="54" t="s">
        <v>229</v>
      </c>
      <c r="FB39" s="45"/>
      <c r="FC39" s="54"/>
      <c r="FD39" s="356"/>
      <c r="FE39" s="54" t="s">
        <v>229</v>
      </c>
      <c r="FF39" s="45"/>
      <c r="FG39" s="54"/>
      <c r="FH39" s="356"/>
      <c r="FI39" s="54" t="s">
        <v>229</v>
      </c>
      <c r="FJ39" s="45"/>
      <c r="FK39" s="54"/>
      <c r="FL39" s="356"/>
      <c r="FM39" s="54" t="s">
        <v>229</v>
      </c>
      <c r="FN39" s="45"/>
      <c r="FO39" s="54"/>
      <c r="FP39" s="356"/>
      <c r="FQ39" s="54" t="s">
        <v>229</v>
      </c>
      <c r="FR39" s="45"/>
      <c r="FS39" s="54"/>
      <c r="FT39" s="356"/>
      <c r="FU39" s="54" t="s">
        <v>229</v>
      </c>
      <c r="FV39" s="45"/>
      <c r="FW39" s="54"/>
      <c r="FX39" s="356"/>
      <c r="FY39" s="54" t="s">
        <v>229</v>
      </c>
      <c r="FZ39" s="45"/>
      <c r="GA39" s="54"/>
      <c r="GB39" s="356"/>
      <c r="GC39" s="54" t="s">
        <v>229</v>
      </c>
      <c r="GD39" s="45"/>
      <c r="GE39" s="54"/>
      <c r="GF39" s="356"/>
      <c r="GG39" s="54" t="s">
        <v>229</v>
      </c>
      <c r="GH39" s="45"/>
      <c r="GI39" s="54"/>
      <c r="GJ39" s="356"/>
      <c r="GK39" s="54" t="s">
        <v>229</v>
      </c>
      <c r="GL39" s="45"/>
      <c r="GM39" s="54"/>
      <c r="GN39" s="356"/>
      <c r="GO39" s="54" t="s">
        <v>229</v>
      </c>
      <c r="GP39" s="45"/>
      <c r="GQ39" s="54"/>
      <c r="GR39" s="356"/>
      <c r="GS39" s="54" t="s">
        <v>229</v>
      </c>
      <c r="GT39" s="45"/>
      <c r="GU39" s="54"/>
      <c r="GV39" s="356"/>
    </row>
    <row r="40" spans="1:204" x14ac:dyDescent="0.25">
      <c r="A40" s="54" t="s">
        <v>230</v>
      </c>
      <c r="B40" s="45"/>
      <c r="C40" s="54"/>
      <c r="D40" s="356"/>
      <c r="E40" s="54" t="s">
        <v>230</v>
      </c>
      <c r="F40" s="45"/>
      <c r="G40" s="54"/>
      <c r="H40" s="356"/>
      <c r="I40" s="54" t="s">
        <v>230</v>
      </c>
      <c r="J40" s="45"/>
      <c r="K40" s="54"/>
      <c r="L40" s="356"/>
      <c r="M40" s="54" t="s">
        <v>230</v>
      </c>
      <c r="N40" s="45"/>
      <c r="O40" s="54"/>
      <c r="P40" s="369"/>
      <c r="Q40" s="54" t="s">
        <v>230</v>
      </c>
      <c r="R40" s="45"/>
      <c r="S40" s="54"/>
      <c r="T40" s="356"/>
      <c r="U40" s="54" t="s">
        <v>230</v>
      </c>
      <c r="V40" s="45"/>
      <c r="W40" s="54"/>
      <c r="X40" s="356"/>
      <c r="Y40" s="54" t="s">
        <v>230</v>
      </c>
      <c r="Z40" s="45"/>
      <c r="AA40" s="54"/>
      <c r="AB40" s="356"/>
      <c r="AC40" s="54" t="s">
        <v>230</v>
      </c>
      <c r="AD40" s="45"/>
      <c r="AE40" s="54"/>
      <c r="AF40" s="356"/>
      <c r="AG40" s="54" t="s">
        <v>230</v>
      </c>
      <c r="AH40" s="45"/>
      <c r="AI40" s="54"/>
      <c r="AJ40" s="356"/>
      <c r="AK40" s="54" t="s">
        <v>230</v>
      </c>
      <c r="AL40" s="45"/>
      <c r="AM40" s="54"/>
      <c r="AN40" s="356"/>
      <c r="AO40" s="54" t="s">
        <v>230</v>
      </c>
      <c r="AP40" s="45"/>
      <c r="AQ40" s="54"/>
      <c r="AR40" s="356"/>
      <c r="AS40" s="54" t="s">
        <v>230</v>
      </c>
      <c r="AT40" s="45"/>
      <c r="AU40" s="54"/>
      <c r="AV40" s="356"/>
      <c r="AW40" s="54" t="s">
        <v>230</v>
      </c>
      <c r="AX40" s="45"/>
      <c r="AY40" s="54"/>
      <c r="AZ40" s="356"/>
      <c r="BA40" s="54" t="s">
        <v>230</v>
      </c>
      <c r="BB40" s="45"/>
      <c r="BC40" s="54"/>
      <c r="BD40" s="356"/>
      <c r="BE40" s="54" t="s">
        <v>230</v>
      </c>
      <c r="BF40" s="45"/>
      <c r="BG40" s="54"/>
      <c r="BH40" s="356"/>
      <c r="BI40" s="54" t="s">
        <v>230</v>
      </c>
      <c r="BJ40" s="45"/>
      <c r="BK40" s="54"/>
      <c r="BL40" s="356"/>
      <c r="BM40" s="54" t="s">
        <v>230</v>
      </c>
      <c r="BN40" s="45"/>
      <c r="BO40" s="54"/>
      <c r="BP40" s="356"/>
      <c r="BQ40" s="54" t="s">
        <v>230</v>
      </c>
      <c r="BR40" s="45"/>
      <c r="BS40" s="54"/>
      <c r="BT40" s="356"/>
      <c r="BU40" s="54" t="s">
        <v>230</v>
      </c>
      <c r="BV40" s="45"/>
      <c r="BW40" s="54"/>
      <c r="BX40" s="356"/>
      <c r="BY40" s="54" t="s">
        <v>230</v>
      </c>
      <c r="BZ40" s="45"/>
      <c r="CA40" s="54"/>
      <c r="CB40" s="356"/>
      <c r="CC40" s="54" t="s">
        <v>230</v>
      </c>
      <c r="CD40" s="45"/>
      <c r="CE40" s="54"/>
      <c r="CF40" s="356"/>
      <c r="CG40" s="54" t="s">
        <v>230</v>
      </c>
      <c r="CH40" s="45"/>
      <c r="CI40" s="54"/>
      <c r="CJ40" s="356"/>
      <c r="CK40" s="54" t="s">
        <v>230</v>
      </c>
      <c r="CL40" s="45"/>
      <c r="CM40" s="54"/>
      <c r="CN40" s="356"/>
      <c r="CO40" s="54" t="s">
        <v>230</v>
      </c>
      <c r="CP40" s="45"/>
      <c r="CQ40" s="54"/>
      <c r="CR40" s="356"/>
      <c r="CS40" s="54" t="s">
        <v>230</v>
      </c>
      <c r="CT40" s="45"/>
      <c r="CU40" s="54"/>
      <c r="CV40" s="356"/>
      <c r="CW40" s="54" t="s">
        <v>230</v>
      </c>
      <c r="CX40" s="45"/>
      <c r="CY40" s="54"/>
      <c r="CZ40" s="356"/>
      <c r="DA40" s="54" t="s">
        <v>230</v>
      </c>
      <c r="DB40" s="45"/>
      <c r="DC40" s="54"/>
      <c r="DD40" s="356"/>
      <c r="DE40" s="54" t="s">
        <v>230</v>
      </c>
      <c r="DF40" s="45"/>
      <c r="DG40" s="54"/>
      <c r="DH40" s="356"/>
      <c r="DI40" s="54" t="s">
        <v>230</v>
      </c>
      <c r="DJ40" s="45"/>
      <c r="DK40" s="54"/>
      <c r="DL40" s="356"/>
      <c r="DM40" s="54" t="s">
        <v>230</v>
      </c>
      <c r="DN40" s="45"/>
      <c r="DO40" s="54"/>
      <c r="DP40" s="356"/>
      <c r="DQ40" s="54" t="s">
        <v>230</v>
      </c>
      <c r="DR40" s="45"/>
      <c r="DS40" s="54"/>
      <c r="DT40" s="356"/>
      <c r="DU40" s="54" t="s">
        <v>230</v>
      </c>
      <c r="DV40" s="45"/>
      <c r="DW40" s="54"/>
      <c r="DX40" s="356"/>
      <c r="DY40" s="54" t="s">
        <v>230</v>
      </c>
      <c r="DZ40" s="45"/>
      <c r="EA40" s="54"/>
      <c r="EB40" s="356"/>
      <c r="EC40" s="54" t="s">
        <v>230</v>
      </c>
      <c r="ED40" s="45"/>
      <c r="EE40" s="54"/>
      <c r="EF40" s="356"/>
      <c r="EG40" s="54" t="s">
        <v>230</v>
      </c>
      <c r="EH40" s="45"/>
      <c r="EI40" s="54"/>
      <c r="EJ40" s="356"/>
      <c r="EK40" s="54" t="s">
        <v>230</v>
      </c>
      <c r="EL40" s="45"/>
      <c r="EM40" s="54"/>
      <c r="EN40" s="356"/>
      <c r="EO40" s="54" t="s">
        <v>230</v>
      </c>
      <c r="EP40" s="45"/>
      <c r="EQ40" s="54"/>
      <c r="ER40" s="356"/>
      <c r="ES40" s="54" t="s">
        <v>230</v>
      </c>
      <c r="ET40" s="45"/>
      <c r="EU40" s="54"/>
      <c r="EV40" s="356"/>
      <c r="EW40" s="54" t="s">
        <v>230</v>
      </c>
      <c r="EX40" s="45"/>
      <c r="EY40" s="54"/>
      <c r="EZ40" s="356"/>
      <c r="FA40" s="54" t="s">
        <v>230</v>
      </c>
      <c r="FB40" s="45"/>
      <c r="FC40" s="54"/>
      <c r="FD40" s="356"/>
      <c r="FE40" s="54" t="s">
        <v>230</v>
      </c>
      <c r="FF40" s="45"/>
      <c r="FG40" s="54"/>
      <c r="FH40" s="356"/>
      <c r="FI40" s="54" t="s">
        <v>230</v>
      </c>
      <c r="FJ40" s="45"/>
      <c r="FK40" s="54"/>
      <c r="FL40" s="356"/>
      <c r="FM40" s="54" t="s">
        <v>230</v>
      </c>
      <c r="FN40" s="45"/>
      <c r="FO40" s="54"/>
      <c r="FP40" s="356"/>
      <c r="FQ40" s="54" t="s">
        <v>230</v>
      </c>
      <c r="FR40" s="45"/>
      <c r="FS40" s="54"/>
      <c r="FT40" s="356"/>
      <c r="FU40" s="54" t="s">
        <v>230</v>
      </c>
      <c r="FV40" s="45"/>
      <c r="FW40" s="54"/>
      <c r="FX40" s="356"/>
      <c r="FY40" s="54" t="s">
        <v>230</v>
      </c>
      <c r="FZ40" s="45"/>
      <c r="GA40" s="54"/>
      <c r="GB40" s="356"/>
      <c r="GC40" s="54" t="s">
        <v>230</v>
      </c>
      <c r="GD40" s="45"/>
      <c r="GE40" s="54"/>
      <c r="GF40" s="356"/>
      <c r="GG40" s="54" t="s">
        <v>230</v>
      </c>
      <c r="GH40" s="45"/>
      <c r="GI40" s="54"/>
      <c r="GJ40" s="356"/>
      <c r="GK40" s="54" t="s">
        <v>230</v>
      </c>
      <c r="GL40" s="45"/>
      <c r="GM40" s="54"/>
      <c r="GN40" s="356"/>
      <c r="GO40" s="54" t="s">
        <v>230</v>
      </c>
      <c r="GP40" s="45"/>
      <c r="GQ40" s="54"/>
      <c r="GR40" s="356"/>
      <c r="GS40" s="54" t="s">
        <v>230</v>
      </c>
      <c r="GT40" s="45"/>
      <c r="GU40" s="54"/>
      <c r="GV40" s="356"/>
    </row>
    <row r="41" spans="1:204" x14ac:dyDescent="0.25">
      <c r="A41" s="54" t="s">
        <v>231</v>
      </c>
      <c r="B41" s="45"/>
      <c r="C41" s="54"/>
      <c r="D41" s="356"/>
      <c r="E41" s="54" t="s">
        <v>231</v>
      </c>
      <c r="F41" s="45"/>
      <c r="G41" s="54"/>
      <c r="H41" s="356"/>
      <c r="I41" s="54" t="s">
        <v>231</v>
      </c>
      <c r="J41" s="45"/>
      <c r="K41" s="54"/>
      <c r="L41" s="356"/>
      <c r="M41" s="54" t="s">
        <v>231</v>
      </c>
      <c r="N41" s="45"/>
      <c r="O41" s="54"/>
      <c r="P41" s="369"/>
      <c r="Q41" s="54" t="s">
        <v>231</v>
      </c>
      <c r="R41" s="45"/>
      <c r="S41" s="54"/>
      <c r="T41" s="356"/>
      <c r="U41" s="54" t="s">
        <v>231</v>
      </c>
      <c r="V41" s="45"/>
      <c r="W41" s="54"/>
      <c r="X41" s="356"/>
      <c r="Y41" s="54" t="s">
        <v>231</v>
      </c>
      <c r="Z41" s="45" t="s">
        <v>395</v>
      </c>
      <c r="AA41" s="54"/>
      <c r="AB41" s="356"/>
      <c r="AC41" s="54" t="s">
        <v>231</v>
      </c>
      <c r="AD41" s="45"/>
      <c r="AE41" s="54"/>
      <c r="AF41" s="356"/>
      <c r="AG41" s="54" t="s">
        <v>231</v>
      </c>
      <c r="AH41" s="45"/>
      <c r="AI41" s="54"/>
      <c r="AJ41" s="356"/>
      <c r="AK41" s="54" t="s">
        <v>231</v>
      </c>
      <c r="AL41" s="45"/>
      <c r="AM41" s="54"/>
      <c r="AN41" s="356"/>
      <c r="AO41" s="54" t="s">
        <v>231</v>
      </c>
      <c r="AP41" s="45"/>
      <c r="AQ41" s="54"/>
      <c r="AR41" s="356"/>
      <c r="AS41" s="54" t="s">
        <v>231</v>
      </c>
      <c r="AT41" s="45"/>
      <c r="AU41" s="54"/>
      <c r="AV41" s="356"/>
      <c r="AW41" s="54" t="s">
        <v>231</v>
      </c>
      <c r="AX41" s="45"/>
      <c r="AY41" s="54"/>
      <c r="AZ41" s="356"/>
      <c r="BA41" s="54" t="s">
        <v>231</v>
      </c>
      <c r="BB41" s="45"/>
      <c r="BC41" s="54"/>
      <c r="BD41" s="356"/>
      <c r="BE41" s="54" t="s">
        <v>231</v>
      </c>
      <c r="BF41" s="45"/>
      <c r="BG41" s="54"/>
      <c r="BH41" s="356"/>
      <c r="BI41" s="54" t="s">
        <v>231</v>
      </c>
      <c r="BJ41" s="45"/>
      <c r="BK41" s="54"/>
      <c r="BL41" s="356"/>
      <c r="BM41" s="54" t="s">
        <v>231</v>
      </c>
      <c r="BN41" s="45"/>
      <c r="BO41" s="54"/>
      <c r="BP41" s="356"/>
      <c r="BQ41" s="54" t="s">
        <v>231</v>
      </c>
      <c r="BR41" s="45"/>
      <c r="BS41" s="54"/>
      <c r="BT41" s="356"/>
      <c r="BU41" s="54" t="s">
        <v>231</v>
      </c>
      <c r="BV41" s="45"/>
      <c r="BW41" s="54"/>
      <c r="BX41" s="356"/>
      <c r="BY41" s="54" t="s">
        <v>231</v>
      </c>
      <c r="BZ41" s="45"/>
      <c r="CA41" s="54"/>
      <c r="CB41" s="356"/>
      <c r="CC41" s="54" t="s">
        <v>231</v>
      </c>
      <c r="CD41" s="45"/>
      <c r="CE41" s="54"/>
      <c r="CF41" s="356"/>
      <c r="CG41" s="54" t="s">
        <v>231</v>
      </c>
      <c r="CH41" s="45"/>
      <c r="CI41" s="54"/>
      <c r="CJ41" s="356"/>
      <c r="CK41" s="54" t="s">
        <v>231</v>
      </c>
      <c r="CL41" s="45"/>
      <c r="CM41" s="54"/>
      <c r="CN41" s="356"/>
      <c r="CO41" s="54" t="s">
        <v>231</v>
      </c>
      <c r="CP41" s="45"/>
      <c r="CQ41" s="54"/>
      <c r="CR41" s="356"/>
      <c r="CS41" s="54" t="s">
        <v>231</v>
      </c>
      <c r="CT41" s="45"/>
      <c r="CU41" s="54"/>
      <c r="CV41" s="356"/>
      <c r="CW41" s="54" t="s">
        <v>231</v>
      </c>
      <c r="CX41" s="45"/>
      <c r="CY41" s="54"/>
      <c r="CZ41" s="356"/>
      <c r="DA41" s="54" t="s">
        <v>231</v>
      </c>
      <c r="DB41" s="45"/>
      <c r="DC41" s="54"/>
      <c r="DD41" s="356"/>
      <c r="DE41" s="54" t="s">
        <v>231</v>
      </c>
      <c r="DF41" s="45"/>
      <c r="DG41" s="54"/>
      <c r="DH41" s="356"/>
      <c r="DI41" s="54" t="s">
        <v>231</v>
      </c>
      <c r="DJ41" s="45"/>
      <c r="DK41" s="54"/>
      <c r="DL41" s="356"/>
      <c r="DM41" s="54" t="s">
        <v>231</v>
      </c>
      <c r="DN41" s="45"/>
      <c r="DO41" s="54"/>
      <c r="DP41" s="356"/>
      <c r="DQ41" s="54" t="s">
        <v>231</v>
      </c>
      <c r="DR41" s="45"/>
      <c r="DS41" s="54"/>
      <c r="DT41" s="356"/>
      <c r="DU41" s="54" t="s">
        <v>231</v>
      </c>
      <c r="DV41" s="45"/>
      <c r="DW41" s="54"/>
      <c r="DX41" s="356"/>
      <c r="DY41" s="54" t="s">
        <v>231</v>
      </c>
      <c r="DZ41" s="45"/>
      <c r="EA41" s="54"/>
      <c r="EB41" s="356"/>
      <c r="EC41" s="54" t="s">
        <v>231</v>
      </c>
      <c r="ED41" s="45"/>
      <c r="EE41" s="54"/>
      <c r="EF41" s="356"/>
      <c r="EG41" s="54" t="s">
        <v>231</v>
      </c>
      <c r="EH41" s="45"/>
      <c r="EI41" s="54"/>
      <c r="EJ41" s="356"/>
      <c r="EK41" s="54" t="s">
        <v>231</v>
      </c>
      <c r="EL41" s="45"/>
      <c r="EM41" s="54"/>
      <c r="EN41" s="356"/>
      <c r="EO41" s="54" t="s">
        <v>231</v>
      </c>
      <c r="EP41" s="45"/>
      <c r="EQ41" s="54"/>
      <c r="ER41" s="356"/>
      <c r="ES41" s="54" t="s">
        <v>231</v>
      </c>
      <c r="ET41" s="45"/>
      <c r="EU41" s="54"/>
      <c r="EV41" s="356"/>
      <c r="EW41" s="54" t="s">
        <v>231</v>
      </c>
      <c r="EX41" s="45"/>
      <c r="EY41" s="54"/>
      <c r="EZ41" s="356"/>
      <c r="FA41" s="54" t="s">
        <v>231</v>
      </c>
      <c r="FB41" s="45"/>
      <c r="FC41" s="54"/>
      <c r="FD41" s="356"/>
      <c r="FE41" s="54" t="s">
        <v>231</v>
      </c>
      <c r="FF41" s="45"/>
      <c r="FG41" s="54"/>
      <c r="FH41" s="356"/>
      <c r="FI41" s="54" t="s">
        <v>231</v>
      </c>
      <c r="FJ41" s="45"/>
      <c r="FK41" s="54"/>
      <c r="FL41" s="356"/>
      <c r="FM41" s="54" t="s">
        <v>231</v>
      </c>
      <c r="FN41" s="45"/>
      <c r="FO41" s="54"/>
      <c r="FP41" s="356"/>
      <c r="FQ41" s="54" t="s">
        <v>231</v>
      </c>
      <c r="FR41" s="45"/>
      <c r="FS41" s="54"/>
      <c r="FT41" s="356"/>
      <c r="FU41" s="54" t="s">
        <v>231</v>
      </c>
      <c r="FV41" s="45"/>
      <c r="FW41" s="54"/>
      <c r="FX41" s="356"/>
      <c r="FY41" s="54" t="s">
        <v>231</v>
      </c>
      <c r="FZ41" s="45"/>
      <c r="GA41" s="54"/>
      <c r="GB41" s="356"/>
      <c r="GC41" s="54" t="s">
        <v>231</v>
      </c>
      <c r="GD41" s="45"/>
      <c r="GE41" s="54"/>
      <c r="GF41" s="356"/>
      <c r="GG41" s="54" t="s">
        <v>231</v>
      </c>
      <c r="GH41" s="45"/>
      <c r="GI41" s="54"/>
      <c r="GJ41" s="356"/>
      <c r="GK41" s="54" t="s">
        <v>231</v>
      </c>
      <c r="GL41" s="45"/>
      <c r="GM41" s="54"/>
      <c r="GN41" s="356"/>
      <c r="GO41" s="54" t="s">
        <v>231</v>
      </c>
      <c r="GP41" s="45"/>
      <c r="GQ41" s="54"/>
      <c r="GR41" s="356"/>
      <c r="GS41" s="54" t="s">
        <v>231</v>
      </c>
      <c r="GT41" s="45"/>
      <c r="GU41" s="54"/>
      <c r="GV41" s="356"/>
    </row>
    <row r="42" spans="1:204" ht="33.75" x14ac:dyDescent="0.25">
      <c r="A42" s="54" t="s">
        <v>232</v>
      </c>
      <c r="B42" s="45"/>
      <c r="C42" s="54"/>
      <c r="D42" s="356"/>
      <c r="E42" s="54" t="s">
        <v>232</v>
      </c>
      <c r="F42" s="45"/>
      <c r="G42" s="54"/>
      <c r="H42" s="356"/>
      <c r="I42" s="54" t="s">
        <v>232</v>
      </c>
      <c r="J42" s="45"/>
      <c r="K42" s="54"/>
      <c r="L42" s="356"/>
      <c r="M42" s="54" t="s">
        <v>232</v>
      </c>
      <c r="N42" s="45"/>
      <c r="O42" s="54"/>
      <c r="P42" s="369"/>
      <c r="Q42" s="54" t="s">
        <v>232</v>
      </c>
      <c r="R42" s="45"/>
      <c r="S42" s="54"/>
      <c r="T42" s="356"/>
      <c r="U42" s="54" t="s">
        <v>232</v>
      </c>
      <c r="V42" s="45"/>
      <c r="W42" s="54"/>
      <c r="X42" s="356"/>
      <c r="Y42" s="54" t="s">
        <v>232</v>
      </c>
      <c r="Z42" s="45"/>
      <c r="AA42" s="54"/>
      <c r="AB42" s="356"/>
      <c r="AC42" s="54" t="s">
        <v>232</v>
      </c>
      <c r="AD42" s="45"/>
      <c r="AE42" s="54"/>
      <c r="AF42" s="356"/>
      <c r="AG42" s="54" t="s">
        <v>232</v>
      </c>
      <c r="AH42" s="45"/>
      <c r="AI42" s="54"/>
      <c r="AJ42" s="356"/>
      <c r="AK42" s="54" t="s">
        <v>232</v>
      </c>
      <c r="AL42" s="45"/>
      <c r="AM42" s="54"/>
      <c r="AN42" s="356"/>
      <c r="AO42" s="54" t="s">
        <v>232</v>
      </c>
      <c r="AP42" s="45"/>
      <c r="AQ42" s="54"/>
      <c r="AR42" s="356"/>
      <c r="AS42" s="54" t="s">
        <v>232</v>
      </c>
      <c r="AT42" s="45"/>
      <c r="AU42" s="54"/>
      <c r="AV42" s="356"/>
      <c r="AW42" s="54" t="s">
        <v>232</v>
      </c>
      <c r="AX42" s="45"/>
      <c r="AY42" s="54"/>
      <c r="AZ42" s="356"/>
      <c r="BA42" s="54" t="s">
        <v>232</v>
      </c>
      <c r="BB42" s="45"/>
      <c r="BC42" s="54"/>
      <c r="BD42" s="356"/>
      <c r="BE42" s="54" t="s">
        <v>232</v>
      </c>
      <c r="BF42" s="45"/>
      <c r="BG42" s="54"/>
      <c r="BH42" s="356"/>
      <c r="BI42" s="54" t="s">
        <v>232</v>
      </c>
      <c r="BJ42" s="45"/>
      <c r="BK42" s="54"/>
      <c r="BL42" s="356"/>
      <c r="BM42" s="54" t="s">
        <v>232</v>
      </c>
      <c r="BN42" s="45"/>
      <c r="BO42" s="54"/>
      <c r="BP42" s="356"/>
      <c r="BQ42" s="54" t="s">
        <v>232</v>
      </c>
      <c r="BR42" s="45"/>
      <c r="BS42" s="54"/>
      <c r="BT42" s="356"/>
      <c r="BU42" s="54" t="s">
        <v>232</v>
      </c>
      <c r="BV42" s="45"/>
      <c r="BW42" s="54"/>
      <c r="BX42" s="356"/>
      <c r="BY42" s="54" t="s">
        <v>232</v>
      </c>
      <c r="BZ42" s="45"/>
      <c r="CA42" s="54"/>
      <c r="CB42" s="356"/>
      <c r="CC42" s="54" t="s">
        <v>232</v>
      </c>
      <c r="CD42" s="45"/>
      <c r="CE42" s="54"/>
      <c r="CF42" s="356"/>
      <c r="CG42" s="54" t="s">
        <v>232</v>
      </c>
      <c r="CH42" s="45"/>
      <c r="CI42" s="54"/>
      <c r="CJ42" s="356"/>
      <c r="CK42" s="54" t="s">
        <v>232</v>
      </c>
      <c r="CL42" s="45"/>
      <c r="CM42" s="54"/>
      <c r="CN42" s="356"/>
      <c r="CO42" s="54" t="s">
        <v>232</v>
      </c>
      <c r="CP42" s="45"/>
      <c r="CQ42" s="54"/>
      <c r="CR42" s="356"/>
      <c r="CS42" s="54" t="s">
        <v>232</v>
      </c>
      <c r="CT42" s="45"/>
      <c r="CU42" s="54"/>
      <c r="CV42" s="356"/>
      <c r="CW42" s="54" t="s">
        <v>232</v>
      </c>
      <c r="CX42" s="45"/>
      <c r="CY42" s="54"/>
      <c r="CZ42" s="356"/>
      <c r="DA42" s="54" t="s">
        <v>232</v>
      </c>
      <c r="DB42" s="45"/>
      <c r="DC42" s="54"/>
      <c r="DD42" s="356"/>
      <c r="DE42" s="54" t="s">
        <v>232</v>
      </c>
      <c r="DF42" s="45"/>
      <c r="DG42" s="54"/>
      <c r="DH42" s="356"/>
      <c r="DI42" s="54" t="s">
        <v>232</v>
      </c>
      <c r="DJ42" s="45"/>
      <c r="DK42" s="54"/>
      <c r="DL42" s="356"/>
      <c r="DM42" s="54" t="s">
        <v>232</v>
      </c>
      <c r="DN42" s="45"/>
      <c r="DO42" s="54"/>
      <c r="DP42" s="356"/>
      <c r="DQ42" s="54" t="s">
        <v>232</v>
      </c>
      <c r="DR42" s="45"/>
      <c r="DS42" s="54"/>
      <c r="DT42" s="356"/>
      <c r="DU42" s="54" t="s">
        <v>232</v>
      </c>
      <c r="DV42" s="45"/>
      <c r="DW42" s="54"/>
      <c r="DX42" s="356"/>
      <c r="DY42" s="54" t="s">
        <v>232</v>
      </c>
      <c r="DZ42" s="45"/>
      <c r="EA42" s="54"/>
      <c r="EB42" s="356"/>
      <c r="EC42" s="54" t="s">
        <v>232</v>
      </c>
      <c r="ED42" s="45"/>
      <c r="EE42" s="54"/>
      <c r="EF42" s="356"/>
      <c r="EG42" s="54" t="s">
        <v>232</v>
      </c>
      <c r="EH42" s="45"/>
      <c r="EI42" s="54"/>
      <c r="EJ42" s="356"/>
      <c r="EK42" s="54" t="s">
        <v>232</v>
      </c>
      <c r="EL42" s="45"/>
      <c r="EM42" s="54"/>
      <c r="EN42" s="356"/>
      <c r="EO42" s="54" t="s">
        <v>232</v>
      </c>
      <c r="EP42" s="45"/>
      <c r="EQ42" s="54"/>
      <c r="ER42" s="356"/>
      <c r="ES42" s="54" t="s">
        <v>232</v>
      </c>
      <c r="ET42" s="45"/>
      <c r="EU42" s="54"/>
      <c r="EV42" s="356"/>
      <c r="EW42" s="54" t="s">
        <v>232</v>
      </c>
      <c r="EX42" s="45"/>
      <c r="EY42" s="54"/>
      <c r="EZ42" s="356"/>
      <c r="FA42" s="54" t="s">
        <v>232</v>
      </c>
      <c r="FB42" s="45"/>
      <c r="FC42" s="54"/>
      <c r="FD42" s="356"/>
      <c r="FE42" s="54" t="s">
        <v>232</v>
      </c>
      <c r="FF42" s="45"/>
      <c r="FG42" s="54"/>
      <c r="FH42" s="356"/>
      <c r="FI42" s="54" t="s">
        <v>232</v>
      </c>
      <c r="FJ42" s="45"/>
      <c r="FK42" s="54"/>
      <c r="FL42" s="356"/>
      <c r="FM42" s="54" t="s">
        <v>232</v>
      </c>
      <c r="FN42" s="45"/>
      <c r="FO42" s="54"/>
      <c r="FP42" s="356"/>
      <c r="FQ42" s="54" t="s">
        <v>232</v>
      </c>
      <c r="FR42" s="45"/>
      <c r="FS42" s="54"/>
      <c r="FT42" s="356"/>
      <c r="FU42" s="54" t="s">
        <v>232</v>
      </c>
      <c r="FV42" s="45"/>
      <c r="FW42" s="54"/>
      <c r="FX42" s="356"/>
      <c r="FY42" s="54" t="s">
        <v>232</v>
      </c>
      <c r="FZ42" s="45"/>
      <c r="GA42" s="54"/>
      <c r="GB42" s="356"/>
      <c r="GC42" s="54" t="s">
        <v>232</v>
      </c>
      <c r="GD42" s="45"/>
      <c r="GE42" s="54"/>
      <c r="GF42" s="356"/>
      <c r="GG42" s="54" t="s">
        <v>232</v>
      </c>
      <c r="GH42" s="45"/>
      <c r="GI42" s="54"/>
      <c r="GJ42" s="356"/>
      <c r="GK42" s="54" t="s">
        <v>232</v>
      </c>
      <c r="GL42" s="45"/>
      <c r="GM42" s="54"/>
      <c r="GN42" s="356"/>
      <c r="GO42" s="54" t="s">
        <v>232</v>
      </c>
      <c r="GP42" s="45"/>
      <c r="GQ42" s="54"/>
      <c r="GR42" s="356"/>
      <c r="GS42" s="54" t="s">
        <v>232</v>
      </c>
      <c r="GT42" s="45"/>
      <c r="GU42" s="54"/>
      <c r="GV42" s="356"/>
    </row>
    <row r="43" spans="1:204" ht="33.75" x14ac:dyDescent="0.25">
      <c r="A43" s="54" t="s">
        <v>233</v>
      </c>
      <c r="B43" s="45"/>
      <c r="C43" s="54"/>
      <c r="D43" s="356"/>
      <c r="E43" s="54" t="s">
        <v>233</v>
      </c>
      <c r="F43" s="45"/>
      <c r="G43" s="54"/>
      <c r="H43" s="356"/>
      <c r="I43" s="54" t="s">
        <v>233</v>
      </c>
      <c r="J43" s="45"/>
      <c r="K43" s="54"/>
      <c r="L43" s="356"/>
      <c r="M43" s="54" t="s">
        <v>233</v>
      </c>
      <c r="N43" s="45"/>
      <c r="O43" s="54"/>
      <c r="P43" s="369"/>
      <c r="Q43" s="54" t="s">
        <v>233</v>
      </c>
      <c r="R43" s="45"/>
      <c r="S43" s="54"/>
      <c r="T43" s="356"/>
      <c r="U43" s="54" t="s">
        <v>233</v>
      </c>
      <c r="V43" s="45"/>
      <c r="W43" s="54"/>
      <c r="X43" s="356"/>
      <c r="Y43" s="54" t="s">
        <v>233</v>
      </c>
      <c r="Z43" s="45"/>
      <c r="AA43" s="54"/>
      <c r="AB43" s="356"/>
      <c r="AC43" s="54" t="s">
        <v>233</v>
      </c>
      <c r="AD43" s="45"/>
      <c r="AE43" s="54"/>
      <c r="AF43" s="356"/>
      <c r="AG43" s="54" t="s">
        <v>233</v>
      </c>
      <c r="AH43" s="45"/>
      <c r="AI43" s="54"/>
      <c r="AJ43" s="356"/>
      <c r="AK43" s="54" t="s">
        <v>233</v>
      </c>
      <c r="AL43" s="45"/>
      <c r="AM43" s="54"/>
      <c r="AN43" s="356"/>
      <c r="AO43" s="54" t="s">
        <v>233</v>
      </c>
      <c r="AP43" s="45"/>
      <c r="AQ43" s="54"/>
      <c r="AR43" s="356"/>
      <c r="AS43" s="54" t="s">
        <v>233</v>
      </c>
      <c r="AT43" s="45"/>
      <c r="AU43" s="54"/>
      <c r="AV43" s="356"/>
      <c r="AW43" s="54" t="s">
        <v>233</v>
      </c>
      <c r="AX43" s="45"/>
      <c r="AY43" s="54"/>
      <c r="AZ43" s="356"/>
      <c r="BA43" s="54" t="s">
        <v>233</v>
      </c>
      <c r="BB43" s="45"/>
      <c r="BC43" s="54"/>
      <c r="BD43" s="356"/>
      <c r="BE43" s="54" t="s">
        <v>233</v>
      </c>
      <c r="BF43" s="45"/>
      <c r="BG43" s="54"/>
      <c r="BH43" s="356"/>
      <c r="BI43" s="54" t="s">
        <v>233</v>
      </c>
      <c r="BJ43" s="45"/>
      <c r="BK43" s="54"/>
      <c r="BL43" s="356"/>
      <c r="BM43" s="54" t="s">
        <v>233</v>
      </c>
      <c r="BN43" s="45"/>
      <c r="BO43" s="54"/>
      <c r="BP43" s="356"/>
      <c r="BQ43" s="54" t="s">
        <v>233</v>
      </c>
      <c r="BR43" s="45"/>
      <c r="BS43" s="54"/>
      <c r="BT43" s="356"/>
      <c r="BU43" s="54" t="s">
        <v>233</v>
      </c>
      <c r="BV43" s="45"/>
      <c r="BW43" s="54"/>
      <c r="BX43" s="356"/>
      <c r="BY43" s="54" t="s">
        <v>233</v>
      </c>
      <c r="BZ43" s="45"/>
      <c r="CA43" s="54"/>
      <c r="CB43" s="356"/>
      <c r="CC43" s="54" t="s">
        <v>233</v>
      </c>
      <c r="CD43" s="45"/>
      <c r="CE43" s="54"/>
      <c r="CF43" s="356"/>
      <c r="CG43" s="54" t="s">
        <v>233</v>
      </c>
      <c r="CH43" s="45"/>
      <c r="CI43" s="54"/>
      <c r="CJ43" s="356"/>
      <c r="CK43" s="54" t="s">
        <v>233</v>
      </c>
      <c r="CL43" s="45"/>
      <c r="CM43" s="54"/>
      <c r="CN43" s="356"/>
      <c r="CO43" s="54" t="s">
        <v>233</v>
      </c>
      <c r="CP43" s="45"/>
      <c r="CQ43" s="54"/>
      <c r="CR43" s="356"/>
      <c r="CS43" s="54" t="s">
        <v>233</v>
      </c>
      <c r="CT43" s="45"/>
      <c r="CU43" s="54"/>
      <c r="CV43" s="356"/>
      <c r="CW43" s="54" t="s">
        <v>233</v>
      </c>
      <c r="CX43" s="45"/>
      <c r="CY43" s="54"/>
      <c r="CZ43" s="356"/>
      <c r="DA43" s="54" t="s">
        <v>233</v>
      </c>
      <c r="DB43" s="45"/>
      <c r="DC43" s="54"/>
      <c r="DD43" s="356"/>
      <c r="DE43" s="54" t="s">
        <v>233</v>
      </c>
      <c r="DF43" s="45"/>
      <c r="DG43" s="54"/>
      <c r="DH43" s="356"/>
      <c r="DI43" s="54" t="s">
        <v>233</v>
      </c>
      <c r="DJ43" s="45"/>
      <c r="DK43" s="54"/>
      <c r="DL43" s="356"/>
      <c r="DM43" s="54" t="s">
        <v>233</v>
      </c>
      <c r="DN43" s="45"/>
      <c r="DO43" s="54"/>
      <c r="DP43" s="356"/>
      <c r="DQ43" s="54" t="s">
        <v>233</v>
      </c>
      <c r="DR43" s="45"/>
      <c r="DS43" s="54"/>
      <c r="DT43" s="356"/>
      <c r="DU43" s="54" t="s">
        <v>233</v>
      </c>
      <c r="DV43" s="45"/>
      <c r="DW43" s="54"/>
      <c r="DX43" s="356"/>
      <c r="DY43" s="54" t="s">
        <v>233</v>
      </c>
      <c r="DZ43" s="45"/>
      <c r="EA43" s="54"/>
      <c r="EB43" s="356"/>
      <c r="EC43" s="54" t="s">
        <v>233</v>
      </c>
      <c r="ED43" s="45"/>
      <c r="EE43" s="54"/>
      <c r="EF43" s="356"/>
      <c r="EG43" s="54" t="s">
        <v>233</v>
      </c>
      <c r="EH43" s="45"/>
      <c r="EI43" s="54"/>
      <c r="EJ43" s="356"/>
      <c r="EK43" s="54" t="s">
        <v>233</v>
      </c>
      <c r="EL43" s="45"/>
      <c r="EM43" s="54"/>
      <c r="EN43" s="356"/>
      <c r="EO43" s="54" t="s">
        <v>233</v>
      </c>
      <c r="EP43" s="45"/>
      <c r="EQ43" s="54"/>
      <c r="ER43" s="356"/>
      <c r="ES43" s="54" t="s">
        <v>233</v>
      </c>
      <c r="ET43" s="45"/>
      <c r="EU43" s="54"/>
      <c r="EV43" s="356"/>
      <c r="EW43" s="54" t="s">
        <v>233</v>
      </c>
      <c r="EX43" s="45"/>
      <c r="EY43" s="54"/>
      <c r="EZ43" s="356"/>
      <c r="FA43" s="54" t="s">
        <v>233</v>
      </c>
      <c r="FB43" s="45"/>
      <c r="FC43" s="54"/>
      <c r="FD43" s="356"/>
      <c r="FE43" s="54" t="s">
        <v>233</v>
      </c>
      <c r="FF43" s="45"/>
      <c r="FG43" s="54"/>
      <c r="FH43" s="356"/>
      <c r="FI43" s="54" t="s">
        <v>233</v>
      </c>
      <c r="FJ43" s="45"/>
      <c r="FK43" s="54"/>
      <c r="FL43" s="356"/>
      <c r="FM43" s="54" t="s">
        <v>233</v>
      </c>
      <c r="FN43" s="45"/>
      <c r="FO43" s="54"/>
      <c r="FP43" s="356"/>
      <c r="FQ43" s="54" t="s">
        <v>233</v>
      </c>
      <c r="FR43" s="45"/>
      <c r="FS43" s="54"/>
      <c r="FT43" s="356"/>
      <c r="FU43" s="54" t="s">
        <v>233</v>
      </c>
      <c r="FV43" s="45"/>
      <c r="FW43" s="54"/>
      <c r="FX43" s="356"/>
      <c r="FY43" s="54" t="s">
        <v>233</v>
      </c>
      <c r="FZ43" s="45"/>
      <c r="GA43" s="54"/>
      <c r="GB43" s="356"/>
      <c r="GC43" s="54" t="s">
        <v>233</v>
      </c>
      <c r="GD43" s="45"/>
      <c r="GE43" s="54"/>
      <c r="GF43" s="356"/>
      <c r="GG43" s="54" t="s">
        <v>233</v>
      </c>
      <c r="GH43" s="45"/>
      <c r="GI43" s="54"/>
      <c r="GJ43" s="356"/>
      <c r="GK43" s="54" t="s">
        <v>233</v>
      </c>
      <c r="GL43" s="45"/>
      <c r="GM43" s="54"/>
      <c r="GN43" s="356"/>
      <c r="GO43" s="54" t="s">
        <v>233</v>
      </c>
      <c r="GP43" s="45"/>
      <c r="GQ43" s="54"/>
      <c r="GR43" s="356"/>
      <c r="GS43" s="54" t="s">
        <v>233</v>
      </c>
      <c r="GT43" s="45"/>
      <c r="GU43" s="54"/>
      <c r="GV43" s="356"/>
    </row>
    <row r="44" spans="1:204" ht="33.75" x14ac:dyDescent="0.25">
      <c r="A44" s="54" t="s">
        <v>234</v>
      </c>
      <c r="B44" s="45"/>
      <c r="C44" s="54"/>
      <c r="D44" s="356"/>
      <c r="E44" s="54" t="s">
        <v>234</v>
      </c>
      <c r="F44" s="45"/>
      <c r="G44" s="54"/>
      <c r="H44" s="356"/>
      <c r="I44" s="54" t="s">
        <v>234</v>
      </c>
      <c r="J44" s="45"/>
      <c r="K44" s="54"/>
      <c r="L44" s="356"/>
      <c r="M44" s="54" t="s">
        <v>234</v>
      </c>
      <c r="N44" s="45"/>
      <c r="O44" s="54"/>
      <c r="P44" s="370"/>
      <c r="Q44" s="54" t="s">
        <v>234</v>
      </c>
      <c r="R44" s="45"/>
      <c r="S44" s="54"/>
      <c r="T44" s="356"/>
      <c r="U44" s="54" t="s">
        <v>234</v>
      </c>
      <c r="V44" s="45"/>
      <c r="W44" s="54"/>
      <c r="X44" s="356"/>
      <c r="Y44" s="54" t="s">
        <v>234</v>
      </c>
      <c r="Z44" s="45"/>
      <c r="AA44" s="54"/>
      <c r="AB44" s="356"/>
      <c r="AC44" s="54" t="s">
        <v>234</v>
      </c>
      <c r="AD44" s="45"/>
      <c r="AE44" s="54"/>
      <c r="AF44" s="356"/>
      <c r="AG44" s="54" t="s">
        <v>234</v>
      </c>
      <c r="AH44" s="45"/>
      <c r="AI44" s="54"/>
      <c r="AJ44" s="356"/>
      <c r="AK44" s="54" t="s">
        <v>234</v>
      </c>
      <c r="AL44" s="45"/>
      <c r="AM44" s="54"/>
      <c r="AN44" s="356"/>
      <c r="AO44" s="54" t="s">
        <v>234</v>
      </c>
      <c r="AP44" s="45"/>
      <c r="AQ44" s="54"/>
      <c r="AR44" s="356"/>
      <c r="AS44" s="54" t="s">
        <v>234</v>
      </c>
      <c r="AT44" s="45"/>
      <c r="AU44" s="54"/>
      <c r="AV44" s="356"/>
      <c r="AW44" s="54" t="s">
        <v>234</v>
      </c>
      <c r="AX44" s="45"/>
      <c r="AY44" s="54"/>
      <c r="AZ44" s="356"/>
      <c r="BA44" s="54" t="s">
        <v>234</v>
      </c>
      <c r="BB44" s="45"/>
      <c r="BC44" s="54"/>
      <c r="BD44" s="356"/>
      <c r="BE44" s="54" t="s">
        <v>234</v>
      </c>
      <c r="BF44" s="45"/>
      <c r="BG44" s="54"/>
      <c r="BH44" s="356"/>
      <c r="BI44" s="54" t="s">
        <v>234</v>
      </c>
      <c r="BJ44" s="45"/>
      <c r="BK44" s="54"/>
      <c r="BL44" s="356"/>
      <c r="BM44" s="54" t="s">
        <v>234</v>
      </c>
      <c r="BN44" s="45"/>
      <c r="BO44" s="54"/>
      <c r="BP44" s="356"/>
      <c r="BQ44" s="54" t="s">
        <v>234</v>
      </c>
      <c r="BR44" s="45"/>
      <c r="BS44" s="54"/>
      <c r="BT44" s="356"/>
      <c r="BU44" s="54" t="s">
        <v>234</v>
      </c>
      <c r="BV44" s="45"/>
      <c r="BW44" s="54"/>
      <c r="BX44" s="356"/>
      <c r="BY44" s="54" t="s">
        <v>234</v>
      </c>
      <c r="BZ44" s="45"/>
      <c r="CA44" s="54"/>
      <c r="CB44" s="356"/>
      <c r="CC44" s="54" t="s">
        <v>234</v>
      </c>
      <c r="CD44" s="45"/>
      <c r="CE44" s="54"/>
      <c r="CF44" s="356"/>
      <c r="CG44" s="54" t="s">
        <v>234</v>
      </c>
      <c r="CH44" s="45"/>
      <c r="CI44" s="54"/>
      <c r="CJ44" s="356"/>
      <c r="CK44" s="54" t="s">
        <v>234</v>
      </c>
      <c r="CL44" s="45"/>
      <c r="CM44" s="54"/>
      <c r="CN44" s="356"/>
      <c r="CO44" s="54" t="s">
        <v>234</v>
      </c>
      <c r="CP44" s="45"/>
      <c r="CQ44" s="54"/>
      <c r="CR44" s="356"/>
      <c r="CS44" s="54" t="s">
        <v>234</v>
      </c>
      <c r="CT44" s="45"/>
      <c r="CU44" s="54"/>
      <c r="CV44" s="356"/>
      <c r="CW44" s="54" t="s">
        <v>234</v>
      </c>
      <c r="CX44" s="45"/>
      <c r="CY44" s="54"/>
      <c r="CZ44" s="356"/>
      <c r="DA44" s="54" t="s">
        <v>234</v>
      </c>
      <c r="DB44" s="45"/>
      <c r="DC44" s="54"/>
      <c r="DD44" s="356"/>
      <c r="DE44" s="54" t="s">
        <v>234</v>
      </c>
      <c r="DF44" s="45"/>
      <c r="DG44" s="54"/>
      <c r="DH44" s="356"/>
      <c r="DI44" s="54" t="s">
        <v>234</v>
      </c>
      <c r="DJ44" s="45"/>
      <c r="DK44" s="54"/>
      <c r="DL44" s="356"/>
      <c r="DM44" s="54" t="s">
        <v>234</v>
      </c>
      <c r="DN44" s="45"/>
      <c r="DO44" s="54"/>
      <c r="DP44" s="356"/>
      <c r="DQ44" s="54" t="s">
        <v>234</v>
      </c>
      <c r="DR44" s="45"/>
      <c r="DS44" s="54"/>
      <c r="DT44" s="356"/>
      <c r="DU44" s="54" t="s">
        <v>234</v>
      </c>
      <c r="DV44" s="45"/>
      <c r="DW44" s="54"/>
      <c r="DX44" s="356"/>
      <c r="DY44" s="54" t="s">
        <v>234</v>
      </c>
      <c r="DZ44" s="45"/>
      <c r="EA44" s="54"/>
      <c r="EB44" s="356"/>
      <c r="EC44" s="54" t="s">
        <v>234</v>
      </c>
      <c r="ED44" s="45"/>
      <c r="EE44" s="54"/>
      <c r="EF44" s="356"/>
      <c r="EG44" s="54" t="s">
        <v>234</v>
      </c>
      <c r="EH44" s="45"/>
      <c r="EI44" s="54"/>
      <c r="EJ44" s="356"/>
      <c r="EK44" s="54" t="s">
        <v>234</v>
      </c>
      <c r="EL44" s="45"/>
      <c r="EM44" s="54"/>
      <c r="EN44" s="356"/>
      <c r="EO44" s="54" t="s">
        <v>234</v>
      </c>
      <c r="EP44" s="45"/>
      <c r="EQ44" s="54"/>
      <c r="ER44" s="356"/>
      <c r="ES44" s="54" t="s">
        <v>234</v>
      </c>
      <c r="ET44" s="45"/>
      <c r="EU44" s="54"/>
      <c r="EV44" s="356"/>
      <c r="EW44" s="54" t="s">
        <v>234</v>
      </c>
      <c r="EX44" s="45"/>
      <c r="EY44" s="54"/>
      <c r="EZ44" s="356"/>
      <c r="FA44" s="54" t="s">
        <v>234</v>
      </c>
      <c r="FB44" s="45"/>
      <c r="FC44" s="54"/>
      <c r="FD44" s="356"/>
      <c r="FE44" s="54" t="s">
        <v>234</v>
      </c>
      <c r="FF44" s="45"/>
      <c r="FG44" s="54"/>
      <c r="FH44" s="356"/>
      <c r="FI44" s="54" t="s">
        <v>234</v>
      </c>
      <c r="FJ44" s="45"/>
      <c r="FK44" s="54"/>
      <c r="FL44" s="356"/>
      <c r="FM44" s="54" t="s">
        <v>234</v>
      </c>
      <c r="FN44" s="45"/>
      <c r="FO44" s="54"/>
      <c r="FP44" s="356"/>
      <c r="FQ44" s="54" t="s">
        <v>234</v>
      </c>
      <c r="FR44" s="45"/>
      <c r="FS44" s="54"/>
      <c r="FT44" s="356"/>
      <c r="FU44" s="54" t="s">
        <v>234</v>
      </c>
      <c r="FV44" s="45"/>
      <c r="FW44" s="54"/>
      <c r="FX44" s="356"/>
      <c r="FY44" s="54" t="s">
        <v>234</v>
      </c>
      <c r="FZ44" s="45"/>
      <c r="GA44" s="54"/>
      <c r="GB44" s="356"/>
      <c r="GC44" s="54" t="s">
        <v>234</v>
      </c>
      <c r="GD44" s="45"/>
      <c r="GE44" s="54"/>
      <c r="GF44" s="356"/>
      <c r="GG44" s="54" t="s">
        <v>234</v>
      </c>
      <c r="GH44" s="45"/>
      <c r="GI44" s="54"/>
      <c r="GJ44" s="356"/>
      <c r="GK44" s="54" t="s">
        <v>234</v>
      </c>
      <c r="GL44" s="45"/>
      <c r="GM44" s="54"/>
      <c r="GN44" s="356"/>
      <c r="GO44" s="54" t="s">
        <v>234</v>
      </c>
      <c r="GP44" s="45"/>
      <c r="GQ44" s="54"/>
      <c r="GR44" s="356"/>
      <c r="GS44" s="54" t="s">
        <v>234</v>
      </c>
      <c r="GT44" s="45"/>
      <c r="GU44" s="54"/>
      <c r="GV44" s="356"/>
    </row>
    <row r="45" spans="1:204" ht="62.25" customHeight="1" x14ac:dyDescent="0.25">
      <c r="Y45" s="84" t="s">
        <v>392</v>
      </c>
      <c r="Z45" s="367" t="str">
        <f>IF('Mapa de Riesgos y Oportunidades'!$C$18="Oportunidad","NO APLICA",'Mapa de Riesgos y Oportunidades'!M43)</f>
        <v>Elaborar propuesta de Política de desarrollo de colecciones para dinamizar los recursos bibliográficos y con ello aumentar la satisfacción del usuario .</v>
      </c>
      <c r="AA45" s="367"/>
      <c r="AB45" s="367"/>
    </row>
    <row r="46" spans="1:204" ht="22.5" x14ac:dyDescent="0.25">
      <c r="A46" s="3" t="s">
        <v>308</v>
      </c>
      <c r="Y46" s="54" t="s">
        <v>228</v>
      </c>
      <c r="Z46" s="45" t="s">
        <v>395</v>
      </c>
      <c r="AA46" s="45">
        <f>IF(Z46="x",15,0)+IF(Z47="x",5,0)+IF(Z48="x",15,0)+IF(Z49="x",10,0)+IF(Z50="x",15,0)+IF(Z51="x",10,0)+IF(Z52="x",30,0)</f>
        <v>30</v>
      </c>
      <c r="AB46" s="356">
        <f>IF(AA46&lt;=50,0,IF(AA46&lt;=75,1,IF(AA46&lt;=100,2,"Error")))</f>
        <v>0</v>
      </c>
    </row>
    <row r="47" spans="1:204" ht="22.5" x14ac:dyDescent="0.25">
      <c r="Y47" s="54" t="s">
        <v>229</v>
      </c>
      <c r="Z47" s="45" t="s">
        <v>395</v>
      </c>
      <c r="AA47" s="54"/>
      <c r="AB47" s="356"/>
    </row>
    <row r="48" spans="1:204" x14ac:dyDescent="0.25">
      <c r="Y48" s="54" t="s">
        <v>230</v>
      </c>
      <c r="Z48" s="45"/>
      <c r="AA48" s="54"/>
      <c r="AB48" s="356"/>
    </row>
    <row r="49" spans="25:28" x14ac:dyDescent="0.25">
      <c r="Y49" s="54" t="s">
        <v>231</v>
      </c>
      <c r="Z49" s="45" t="s">
        <v>395</v>
      </c>
      <c r="AA49" s="54"/>
      <c r="AB49" s="356"/>
    </row>
    <row r="50" spans="25:28" ht="22.5" x14ac:dyDescent="0.25">
      <c r="Y50" s="54" t="s">
        <v>232</v>
      </c>
      <c r="Z50" s="45"/>
      <c r="AA50" s="54"/>
      <c r="AB50" s="356"/>
    </row>
    <row r="51" spans="25:28" ht="22.5" x14ac:dyDescent="0.25">
      <c r="Y51" s="54" t="s">
        <v>233</v>
      </c>
      <c r="Z51" s="45"/>
      <c r="AA51" s="54"/>
      <c r="AB51" s="356"/>
    </row>
    <row r="52" spans="25:28" ht="22.5" x14ac:dyDescent="0.25">
      <c r="Y52" s="54" t="s">
        <v>234</v>
      </c>
      <c r="Z52" s="45"/>
      <c r="AA52" s="54"/>
      <c r="AB52" s="356"/>
    </row>
    <row r="53" spans="25:28" ht="57" customHeight="1" x14ac:dyDescent="0.25">
      <c r="Y53" s="84" t="s">
        <v>392</v>
      </c>
      <c r="Z53" s="367" t="str">
        <f>IF('Mapa de Riesgos y Oportunidades'!$C$18="Oportunidad","NO APLICA",'Mapa de Riesgos y Oportunidades'!M44)</f>
        <v>Recomendar la adquisición de material bibliográfico.</v>
      </c>
      <c r="AA53" s="367"/>
      <c r="AB53" s="367"/>
    </row>
    <row r="54" spans="25:28" ht="22.5" x14ac:dyDescent="0.25">
      <c r="Y54" s="54" t="s">
        <v>228</v>
      </c>
      <c r="Z54" s="112"/>
      <c r="AA54" s="45">
        <f>IF(Z54="x",15,0)+IF(Z55="x",5,0)+IF(Z56="x",15,0)+IF(Z57="x",10,0)+IF(Z58="x",15,0)+IF(Z59="x",10,0)+IF(Z60="x",30,0)</f>
        <v>0</v>
      </c>
      <c r="AB54" s="356">
        <f>IF(AA54&lt;=50,0,IF(AA54&lt;=75,1,IF(AA54&lt;=100,2,"Error")))</f>
        <v>0</v>
      </c>
    </row>
    <row r="55" spans="25:28" ht="22.5" x14ac:dyDescent="0.25">
      <c r="Y55" s="54" t="s">
        <v>229</v>
      </c>
      <c r="Z55" s="112"/>
      <c r="AA55" s="54"/>
      <c r="AB55" s="356"/>
    </row>
    <row r="56" spans="25:28" x14ac:dyDescent="0.25">
      <c r="Y56" s="54" t="s">
        <v>230</v>
      </c>
      <c r="Z56" s="112"/>
      <c r="AA56" s="54"/>
      <c r="AB56" s="356"/>
    </row>
    <row r="57" spans="25:28" x14ac:dyDescent="0.25">
      <c r="Y57" s="54" t="s">
        <v>231</v>
      </c>
      <c r="Z57" s="112"/>
      <c r="AA57" s="54"/>
      <c r="AB57" s="356"/>
    </row>
    <row r="58" spans="25:28" ht="22.5" x14ac:dyDescent="0.25">
      <c r="Y58" s="54" t="s">
        <v>232</v>
      </c>
      <c r="Z58" s="112"/>
      <c r="AA58" s="54"/>
      <c r="AB58" s="356"/>
    </row>
    <row r="59" spans="25:28" ht="22.5" x14ac:dyDescent="0.25">
      <c r="Y59" s="54" t="s">
        <v>233</v>
      </c>
      <c r="Z59" s="112"/>
      <c r="AA59" s="54"/>
      <c r="AB59" s="356"/>
    </row>
    <row r="60" spans="25:28" ht="22.5" x14ac:dyDescent="0.25">
      <c r="Y60" s="54" t="s">
        <v>234</v>
      </c>
      <c r="Z60" s="112"/>
      <c r="AA60" s="54"/>
      <c r="AB60" s="356"/>
    </row>
    <row r="61" spans="25:28" ht="55.5" customHeight="1" x14ac:dyDescent="0.25">
      <c r="Y61" s="84" t="s">
        <v>392</v>
      </c>
      <c r="Z61" s="367" t="str">
        <f>IF('Mapa de Riesgos y Oportunidades'!$C$18="Oportunidad","NO APLICA",'Mapa de Riesgos y Oportunidades'!M45)</f>
        <v>Se recomienda ampliación de la infraestructura de la biblioteca.</v>
      </c>
      <c r="AA61" s="367"/>
      <c r="AB61" s="367"/>
    </row>
    <row r="62" spans="25:28" ht="22.5" x14ac:dyDescent="0.25">
      <c r="Y62" s="54" t="s">
        <v>228</v>
      </c>
      <c r="Z62" s="112"/>
      <c r="AA62" s="45">
        <f>IF(Z62="x",15,0)+IF(Z63="x",5,0)+IF(Z64="x",15,0)+IF(Z65="x",10,0)+IF(Z66="x",15,0)+IF(Z67="x",10,0)+IF(Z68="x",30,0)</f>
        <v>0</v>
      </c>
      <c r="AB62" s="356">
        <f>IF(AA62&lt;=50,0,IF(AA62&lt;=75,1,IF(AA62&lt;=100,2,"Error")))</f>
        <v>0</v>
      </c>
    </row>
    <row r="63" spans="25:28" ht="22.5" x14ac:dyDescent="0.25">
      <c r="Y63" s="54" t="s">
        <v>229</v>
      </c>
      <c r="Z63" s="112"/>
      <c r="AA63" s="54"/>
      <c r="AB63" s="356"/>
    </row>
    <row r="64" spans="25:28" x14ac:dyDescent="0.25">
      <c r="Y64" s="54" t="s">
        <v>230</v>
      </c>
      <c r="Z64" s="112"/>
      <c r="AA64" s="54"/>
      <c r="AB64" s="356"/>
    </row>
    <row r="65" spans="25:28" x14ac:dyDescent="0.25">
      <c r="Y65" s="54" t="s">
        <v>231</v>
      </c>
      <c r="Z65" s="112"/>
      <c r="AA65" s="54"/>
      <c r="AB65" s="356"/>
    </row>
    <row r="66" spans="25:28" ht="22.5" x14ac:dyDescent="0.25">
      <c r="Y66" s="54" t="s">
        <v>232</v>
      </c>
      <c r="Z66" s="112"/>
      <c r="AA66" s="54"/>
      <c r="AB66" s="356"/>
    </row>
    <row r="67" spans="25:28" ht="22.5" x14ac:dyDescent="0.25">
      <c r="Y67" s="54" t="s">
        <v>233</v>
      </c>
      <c r="Z67" s="112"/>
      <c r="AA67" s="54"/>
      <c r="AB67" s="356"/>
    </row>
    <row r="68" spans="25:28" ht="22.5" x14ac:dyDescent="0.25">
      <c r="Y68" s="54" t="s">
        <v>234</v>
      </c>
      <c r="Z68" s="112"/>
      <c r="AA68" s="54"/>
      <c r="AB68" s="356"/>
    </row>
  </sheetData>
  <mergeCells count="569">
    <mergeCell ref="EL37:EN37"/>
    <mergeCell ref="EP37:ER37"/>
    <mergeCell ref="ET37:EV37"/>
    <mergeCell ref="EX37:EZ37"/>
    <mergeCell ref="EN38:EN44"/>
    <mergeCell ref="ER38:ER44"/>
    <mergeCell ref="EV38:EV44"/>
    <mergeCell ref="EZ38:EZ44"/>
    <mergeCell ref="EN22:EN28"/>
    <mergeCell ref="ER22:ER28"/>
    <mergeCell ref="EV22:EV28"/>
    <mergeCell ref="EZ22:EZ28"/>
    <mergeCell ref="EL29:EN29"/>
    <mergeCell ref="EP29:ER29"/>
    <mergeCell ref="ET29:EV29"/>
    <mergeCell ref="EX29:EZ29"/>
    <mergeCell ref="EN30:EN36"/>
    <mergeCell ref="ER30:ER36"/>
    <mergeCell ref="EV30:EV36"/>
    <mergeCell ref="EZ30:EZ36"/>
    <mergeCell ref="EL13:EN13"/>
    <mergeCell ref="EP13:ER13"/>
    <mergeCell ref="ET13:EV13"/>
    <mergeCell ref="EX13:EZ13"/>
    <mergeCell ref="EN14:EN20"/>
    <mergeCell ref="ER14:ER20"/>
    <mergeCell ref="EV14:EV20"/>
    <mergeCell ref="EZ14:EZ20"/>
    <mergeCell ref="EL21:EN21"/>
    <mergeCell ref="EP21:ER21"/>
    <mergeCell ref="ET21:EV21"/>
    <mergeCell ref="EX21:EZ21"/>
    <mergeCell ref="EK3:EN3"/>
    <mergeCell ref="EO3:ER3"/>
    <mergeCell ref="ES3:EV3"/>
    <mergeCell ref="EW3:EZ3"/>
    <mergeCell ref="EL4:EN4"/>
    <mergeCell ref="EP4:ER4"/>
    <mergeCell ref="ET4:EV4"/>
    <mergeCell ref="EX4:EZ4"/>
    <mergeCell ref="EN6:EN12"/>
    <mergeCell ref="ER6:ER12"/>
    <mergeCell ref="EV6:EV12"/>
    <mergeCell ref="EZ6:EZ12"/>
    <mergeCell ref="DZ37:EB37"/>
    <mergeCell ref="EB38:EB44"/>
    <mergeCell ref="EC3:EF3"/>
    <mergeCell ref="EG3:EJ3"/>
    <mergeCell ref="ED4:EF4"/>
    <mergeCell ref="EH4:EJ4"/>
    <mergeCell ref="EF6:EF12"/>
    <mergeCell ref="EJ6:EJ12"/>
    <mergeCell ref="ED13:EF13"/>
    <mergeCell ref="EH13:EJ13"/>
    <mergeCell ref="EF14:EF20"/>
    <mergeCell ref="EJ14:EJ20"/>
    <mergeCell ref="ED21:EF21"/>
    <mergeCell ref="EH21:EJ21"/>
    <mergeCell ref="EF22:EF28"/>
    <mergeCell ref="EJ22:EJ28"/>
    <mergeCell ref="ED29:EF29"/>
    <mergeCell ref="EH29:EJ29"/>
    <mergeCell ref="EF30:EF36"/>
    <mergeCell ref="EJ30:EJ36"/>
    <mergeCell ref="ED37:EF37"/>
    <mergeCell ref="EH37:EJ37"/>
    <mergeCell ref="EF38:EF44"/>
    <mergeCell ref="EJ38:EJ44"/>
    <mergeCell ref="DY3:EB3"/>
    <mergeCell ref="DZ4:EB4"/>
    <mergeCell ref="EB6:EB12"/>
    <mergeCell ref="DZ13:EB13"/>
    <mergeCell ref="EB14:EB20"/>
    <mergeCell ref="DZ21:EB21"/>
    <mergeCell ref="EB22:EB28"/>
    <mergeCell ref="DZ29:EB29"/>
    <mergeCell ref="EB30:EB36"/>
    <mergeCell ref="DL30:DL36"/>
    <mergeCell ref="DP30:DP36"/>
    <mergeCell ref="DT30:DT36"/>
    <mergeCell ref="DX30:DX36"/>
    <mergeCell ref="DJ37:DL37"/>
    <mergeCell ref="DN37:DP37"/>
    <mergeCell ref="DR37:DT37"/>
    <mergeCell ref="DV37:DX37"/>
    <mergeCell ref="DL38:DL44"/>
    <mergeCell ref="DP38:DP44"/>
    <mergeCell ref="DT38:DT44"/>
    <mergeCell ref="DX38:DX44"/>
    <mergeCell ref="DR21:DT21"/>
    <mergeCell ref="DV21:DX21"/>
    <mergeCell ref="DL22:DL28"/>
    <mergeCell ref="DP22:DP28"/>
    <mergeCell ref="DT22:DT28"/>
    <mergeCell ref="DX22:DX28"/>
    <mergeCell ref="DJ29:DL29"/>
    <mergeCell ref="DN29:DP29"/>
    <mergeCell ref="DR29:DT29"/>
    <mergeCell ref="DV29:DX29"/>
    <mergeCell ref="DD38:DD44"/>
    <mergeCell ref="DH38:DH44"/>
    <mergeCell ref="DI3:DL3"/>
    <mergeCell ref="DM3:DP3"/>
    <mergeCell ref="DQ3:DT3"/>
    <mergeCell ref="DU3:DX3"/>
    <mergeCell ref="DJ4:DL4"/>
    <mergeCell ref="DN4:DP4"/>
    <mergeCell ref="DR4:DT4"/>
    <mergeCell ref="DV4:DX4"/>
    <mergeCell ref="DL6:DL12"/>
    <mergeCell ref="DP6:DP12"/>
    <mergeCell ref="DT6:DT12"/>
    <mergeCell ref="DX6:DX12"/>
    <mergeCell ref="DJ13:DL13"/>
    <mergeCell ref="DN13:DP13"/>
    <mergeCell ref="DR13:DT13"/>
    <mergeCell ref="DV13:DX13"/>
    <mergeCell ref="DL14:DL20"/>
    <mergeCell ref="DP14:DP20"/>
    <mergeCell ref="DT14:DT20"/>
    <mergeCell ref="DX14:DX20"/>
    <mergeCell ref="DJ21:DL21"/>
    <mergeCell ref="DN21:DP21"/>
    <mergeCell ref="DB21:DD21"/>
    <mergeCell ref="DF21:DH21"/>
    <mergeCell ref="DD22:DD28"/>
    <mergeCell ref="DH22:DH28"/>
    <mergeCell ref="DB29:DD29"/>
    <mergeCell ref="DF29:DH29"/>
    <mergeCell ref="DD30:DD36"/>
    <mergeCell ref="DH30:DH36"/>
    <mergeCell ref="DB37:DD37"/>
    <mergeCell ref="DF37:DH37"/>
    <mergeCell ref="DA3:DD3"/>
    <mergeCell ref="DE3:DH3"/>
    <mergeCell ref="DB4:DD4"/>
    <mergeCell ref="DF4:DH4"/>
    <mergeCell ref="DD6:DD12"/>
    <mergeCell ref="DH6:DH12"/>
    <mergeCell ref="DB13:DD13"/>
    <mergeCell ref="DF13:DH13"/>
    <mergeCell ref="DD14:DD20"/>
    <mergeCell ref="DH14:DH20"/>
    <mergeCell ref="BX38:BX44"/>
    <mergeCell ref="CB38:CB44"/>
    <mergeCell ref="CF38:CF44"/>
    <mergeCell ref="CJ38:CJ44"/>
    <mergeCell ref="CN38:CN44"/>
    <mergeCell ref="CR38:CR44"/>
    <mergeCell ref="CV38:CV44"/>
    <mergeCell ref="CW3:CZ3"/>
    <mergeCell ref="CX4:CZ4"/>
    <mergeCell ref="CZ6:CZ12"/>
    <mergeCell ref="CX13:CZ13"/>
    <mergeCell ref="CZ14:CZ20"/>
    <mergeCell ref="CX21:CZ21"/>
    <mergeCell ref="CZ22:CZ28"/>
    <mergeCell ref="CX29:CZ29"/>
    <mergeCell ref="CZ30:CZ36"/>
    <mergeCell ref="CX37:CZ37"/>
    <mergeCell ref="CZ38:CZ44"/>
    <mergeCell ref="BX30:BX36"/>
    <mergeCell ref="CB30:CB36"/>
    <mergeCell ref="CF30:CF36"/>
    <mergeCell ref="CJ30:CJ36"/>
    <mergeCell ref="CN30:CN36"/>
    <mergeCell ref="CR30:CR36"/>
    <mergeCell ref="CV30:CV36"/>
    <mergeCell ref="BR37:BT37"/>
    <mergeCell ref="BV37:BX37"/>
    <mergeCell ref="BZ37:CB37"/>
    <mergeCell ref="CD37:CF37"/>
    <mergeCell ref="CH37:CJ37"/>
    <mergeCell ref="CL37:CN37"/>
    <mergeCell ref="CP37:CR37"/>
    <mergeCell ref="CT37:CV37"/>
    <mergeCell ref="BX22:BX28"/>
    <mergeCell ref="CB22:CB28"/>
    <mergeCell ref="CF22:CF28"/>
    <mergeCell ref="CJ22:CJ28"/>
    <mergeCell ref="CN22:CN28"/>
    <mergeCell ref="CR22:CR28"/>
    <mergeCell ref="CV22:CV28"/>
    <mergeCell ref="BR29:BT29"/>
    <mergeCell ref="BV29:BX29"/>
    <mergeCell ref="BZ29:CB29"/>
    <mergeCell ref="CD29:CF29"/>
    <mergeCell ref="CH29:CJ29"/>
    <mergeCell ref="CL29:CN29"/>
    <mergeCell ref="CP29:CR29"/>
    <mergeCell ref="CT29:CV29"/>
    <mergeCell ref="BX14:BX20"/>
    <mergeCell ref="CB14:CB20"/>
    <mergeCell ref="CF14:CF20"/>
    <mergeCell ref="CJ14:CJ20"/>
    <mergeCell ref="CN14:CN20"/>
    <mergeCell ref="CR14:CR20"/>
    <mergeCell ref="CV14:CV20"/>
    <mergeCell ref="BR21:BT21"/>
    <mergeCell ref="BV21:BX21"/>
    <mergeCell ref="BZ21:CB21"/>
    <mergeCell ref="CD21:CF21"/>
    <mergeCell ref="CH21:CJ21"/>
    <mergeCell ref="CL21:CN21"/>
    <mergeCell ref="CP21:CR21"/>
    <mergeCell ref="CT21:CV21"/>
    <mergeCell ref="BX6:BX12"/>
    <mergeCell ref="CB6:CB12"/>
    <mergeCell ref="CF6:CF12"/>
    <mergeCell ref="CJ6:CJ12"/>
    <mergeCell ref="CN6:CN12"/>
    <mergeCell ref="CR6:CR12"/>
    <mergeCell ref="CV6:CV12"/>
    <mergeCell ref="BR13:BT13"/>
    <mergeCell ref="BV13:BX13"/>
    <mergeCell ref="BZ13:CB13"/>
    <mergeCell ref="CD13:CF13"/>
    <mergeCell ref="CH13:CJ13"/>
    <mergeCell ref="CL13:CN13"/>
    <mergeCell ref="CP13:CR13"/>
    <mergeCell ref="CT13:CV13"/>
    <mergeCell ref="BU3:BX3"/>
    <mergeCell ref="BY3:CB3"/>
    <mergeCell ref="CC3:CF3"/>
    <mergeCell ref="CG3:CJ3"/>
    <mergeCell ref="CK3:CN3"/>
    <mergeCell ref="CO3:CR3"/>
    <mergeCell ref="CS3:CV3"/>
    <mergeCell ref="BR4:BT4"/>
    <mergeCell ref="BV4:BX4"/>
    <mergeCell ref="BZ4:CB4"/>
    <mergeCell ref="CD4:CF4"/>
    <mergeCell ref="CH4:CJ4"/>
    <mergeCell ref="CL4:CN4"/>
    <mergeCell ref="CP4:CR4"/>
    <mergeCell ref="CT4:CV4"/>
    <mergeCell ref="BB37:BD37"/>
    <mergeCell ref="BF37:BH37"/>
    <mergeCell ref="BJ37:BL37"/>
    <mergeCell ref="BN37:BP37"/>
    <mergeCell ref="BD38:BD44"/>
    <mergeCell ref="BH38:BH44"/>
    <mergeCell ref="BL38:BL44"/>
    <mergeCell ref="BP38:BP44"/>
    <mergeCell ref="BQ3:BT3"/>
    <mergeCell ref="BT6:BT12"/>
    <mergeCell ref="BT14:BT20"/>
    <mergeCell ref="BT22:BT28"/>
    <mergeCell ref="BT30:BT36"/>
    <mergeCell ref="BT38:BT44"/>
    <mergeCell ref="BD22:BD28"/>
    <mergeCell ref="BH22:BH28"/>
    <mergeCell ref="BL22:BL28"/>
    <mergeCell ref="BP22:BP28"/>
    <mergeCell ref="BB29:BD29"/>
    <mergeCell ref="BF29:BH29"/>
    <mergeCell ref="BJ29:BL29"/>
    <mergeCell ref="BN29:BP29"/>
    <mergeCell ref="BD30:BD36"/>
    <mergeCell ref="BH30:BH36"/>
    <mergeCell ref="BL30:BL36"/>
    <mergeCell ref="BP30:BP36"/>
    <mergeCell ref="BB13:BD13"/>
    <mergeCell ref="BF13:BH13"/>
    <mergeCell ref="BJ13:BL13"/>
    <mergeCell ref="BN13:BP13"/>
    <mergeCell ref="BD14:BD20"/>
    <mergeCell ref="BH14:BH20"/>
    <mergeCell ref="BL14:BL20"/>
    <mergeCell ref="BP14:BP20"/>
    <mergeCell ref="BB21:BD21"/>
    <mergeCell ref="BF21:BH21"/>
    <mergeCell ref="BJ21:BL21"/>
    <mergeCell ref="BN21:BP21"/>
    <mergeCell ref="BA3:BD3"/>
    <mergeCell ref="BE3:BH3"/>
    <mergeCell ref="BI3:BL3"/>
    <mergeCell ref="BM3:BP3"/>
    <mergeCell ref="BB4:BD4"/>
    <mergeCell ref="BF4:BH4"/>
    <mergeCell ref="BJ4:BL4"/>
    <mergeCell ref="BN4:BP4"/>
    <mergeCell ref="BD6:BD12"/>
    <mergeCell ref="BH6:BH12"/>
    <mergeCell ref="BL6:BL12"/>
    <mergeCell ref="BP6:BP12"/>
    <mergeCell ref="AP37:AR37"/>
    <mergeCell ref="AR38:AR44"/>
    <mergeCell ref="AS3:AV3"/>
    <mergeCell ref="AW3:AZ3"/>
    <mergeCell ref="AT4:AV4"/>
    <mergeCell ref="AX4:AZ4"/>
    <mergeCell ref="AV6:AV12"/>
    <mergeCell ref="AZ6:AZ12"/>
    <mergeCell ref="AT13:AV13"/>
    <mergeCell ref="AX13:AZ13"/>
    <mergeCell ref="AV14:AV20"/>
    <mergeCell ref="AZ14:AZ20"/>
    <mergeCell ref="AT21:AV21"/>
    <mergeCell ref="AX21:AZ21"/>
    <mergeCell ref="AV22:AV28"/>
    <mergeCell ref="AZ22:AZ28"/>
    <mergeCell ref="AT29:AV29"/>
    <mergeCell ref="AX29:AZ29"/>
    <mergeCell ref="AV30:AV36"/>
    <mergeCell ref="AZ30:AZ36"/>
    <mergeCell ref="AT37:AV37"/>
    <mergeCell ref="AX37:AZ37"/>
    <mergeCell ref="AV38:AV44"/>
    <mergeCell ref="AZ38:AZ44"/>
    <mergeCell ref="AO3:AR3"/>
    <mergeCell ref="AP4:AR4"/>
    <mergeCell ref="AR6:AR12"/>
    <mergeCell ref="AP13:AR13"/>
    <mergeCell ref="AR14:AR20"/>
    <mergeCell ref="AP21:AR21"/>
    <mergeCell ref="AR22:AR28"/>
    <mergeCell ref="AP29:AR29"/>
    <mergeCell ref="AR30:AR36"/>
    <mergeCell ref="A2:D2"/>
    <mergeCell ref="D22:D28"/>
    <mergeCell ref="E3:H3"/>
    <mergeCell ref="H6:H12"/>
    <mergeCell ref="H14:H20"/>
    <mergeCell ref="H22:H28"/>
    <mergeCell ref="D14:D20"/>
    <mergeCell ref="B13:D13"/>
    <mergeCell ref="B4:D4"/>
    <mergeCell ref="F4:H4"/>
    <mergeCell ref="F13:H13"/>
    <mergeCell ref="F21:H21"/>
    <mergeCell ref="D6:D12"/>
    <mergeCell ref="A3:D3"/>
    <mergeCell ref="B21:D21"/>
    <mergeCell ref="M3:P3"/>
    <mergeCell ref="N4:P4"/>
    <mergeCell ref="N13:P13"/>
    <mergeCell ref="N21:P21"/>
    <mergeCell ref="I3:L3"/>
    <mergeCell ref="J4:L4"/>
    <mergeCell ref="T22:T28"/>
    <mergeCell ref="T6:T12"/>
    <mergeCell ref="T14:T20"/>
    <mergeCell ref="L22:L28"/>
    <mergeCell ref="P6:P12"/>
    <mergeCell ref="P14:P20"/>
    <mergeCell ref="P22:P28"/>
    <mergeCell ref="L6:L12"/>
    <mergeCell ref="L14:L20"/>
    <mergeCell ref="J13:L13"/>
    <mergeCell ref="J21:L21"/>
    <mergeCell ref="Z4:AB4"/>
    <mergeCell ref="AB6:AB12"/>
    <mergeCell ref="Z13:AB13"/>
    <mergeCell ref="AB14:AB20"/>
    <mergeCell ref="Z21:AB21"/>
    <mergeCell ref="AB22:AB28"/>
    <mergeCell ref="R4:T4"/>
    <mergeCell ref="R13:T13"/>
    <mergeCell ref="Q3:T3"/>
    <mergeCell ref="R21:T21"/>
    <mergeCell ref="U3:X3"/>
    <mergeCell ref="V4:X4"/>
    <mergeCell ref="X6:X12"/>
    <mergeCell ref="V13:X13"/>
    <mergeCell ref="X14:X20"/>
    <mergeCell ref="V21:X21"/>
    <mergeCell ref="A1:E1"/>
    <mergeCell ref="AD21:AF21"/>
    <mergeCell ref="AF22:AF28"/>
    <mergeCell ref="AG3:AJ3"/>
    <mergeCell ref="AK3:AN3"/>
    <mergeCell ref="AH4:AJ4"/>
    <mergeCell ref="AL4:AN4"/>
    <mergeCell ref="AJ6:AJ12"/>
    <mergeCell ref="AN6:AN12"/>
    <mergeCell ref="AH13:AJ13"/>
    <mergeCell ref="AL13:AN13"/>
    <mergeCell ref="AJ14:AJ20"/>
    <mergeCell ref="AN14:AN20"/>
    <mergeCell ref="AH21:AJ21"/>
    <mergeCell ref="AL21:AN21"/>
    <mergeCell ref="AJ22:AJ28"/>
    <mergeCell ref="AN22:AN28"/>
    <mergeCell ref="AC3:AF3"/>
    <mergeCell ref="AD4:AF4"/>
    <mergeCell ref="AF6:AF12"/>
    <mergeCell ref="AD13:AF13"/>
    <mergeCell ref="AF14:AF20"/>
    <mergeCell ref="X22:X28"/>
    <mergeCell ref="Y3:AB3"/>
    <mergeCell ref="V29:X29"/>
    <mergeCell ref="Z29:AB29"/>
    <mergeCell ref="AD29:AF29"/>
    <mergeCell ref="AH29:AJ29"/>
    <mergeCell ref="AL29:AN29"/>
    <mergeCell ref="B29:D29"/>
    <mergeCell ref="F29:H29"/>
    <mergeCell ref="J29:L29"/>
    <mergeCell ref="N29:P29"/>
    <mergeCell ref="R29:T29"/>
    <mergeCell ref="X30:X36"/>
    <mergeCell ref="AB30:AB36"/>
    <mergeCell ref="AF30:AF36"/>
    <mergeCell ref="AJ30:AJ36"/>
    <mergeCell ref="AN30:AN36"/>
    <mergeCell ref="D30:D36"/>
    <mergeCell ref="H30:H36"/>
    <mergeCell ref="L30:L36"/>
    <mergeCell ref="P30:P36"/>
    <mergeCell ref="T30:T36"/>
    <mergeCell ref="AJ38:AJ44"/>
    <mergeCell ref="AN38:AN44"/>
    <mergeCell ref="D38:D44"/>
    <mergeCell ref="H38:H44"/>
    <mergeCell ref="L38:L44"/>
    <mergeCell ref="P38:P44"/>
    <mergeCell ref="T38:T44"/>
    <mergeCell ref="V37:X37"/>
    <mergeCell ref="Z37:AB37"/>
    <mergeCell ref="AD37:AF37"/>
    <mergeCell ref="AH37:AJ37"/>
    <mergeCell ref="AL37:AN37"/>
    <mergeCell ref="B37:D37"/>
    <mergeCell ref="F37:H37"/>
    <mergeCell ref="J37:L37"/>
    <mergeCell ref="N37:P37"/>
    <mergeCell ref="R37:T37"/>
    <mergeCell ref="Z45:AB45"/>
    <mergeCell ref="AB46:AB52"/>
    <mergeCell ref="Z53:AB53"/>
    <mergeCell ref="AB54:AB60"/>
    <mergeCell ref="Z61:AB61"/>
    <mergeCell ref="AB62:AB68"/>
    <mergeCell ref="X38:X44"/>
    <mergeCell ref="AB38:AB44"/>
    <mergeCell ref="AF38:AF44"/>
    <mergeCell ref="FA3:FD3"/>
    <mergeCell ref="FB4:FD4"/>
    <mergeCell ref="FD6:FD12"/>
    <mergeCell ref="FB13:FD13"/>
    <mergeCell ref="FD14:FD20"/>
    <mergeCell ref="FB21:FD21"/>
    <mergeCell ref="FD22:FD28"/>
    <mergeCell ref="FB29:FD29"/>
    <mergeCell ref="FD30:FD36"/>
    <mergeCell ref="FB37:FD37"/>
    <mergeCell ref="FD38:FD44"/>
    <mergeCell ref="FE3:FH3"/>
    <mergeCell ref="FI3:FL3"/>
    <mergeCell ref="FF4:FH4"/>
    <mergeCell ref="FJ4:FL4"/>
    <mergeCell ref="FH6:FH12"/>
    <mergeCell ref="FL6:FL12"/>
    <mergeCell ref="FF13:FH13"/>
    <mergeCell ref="FJ13:FL13"/>
    <mergeCell ref="FH14:FH20"/>
    <mergeCell ref="FL14:FL20"/>
    <mergeCell ref="FF21:FH21"/>
    <mergeCell ref="FJ21:FL21"/>
    <mergeCell ref="FH22:FH28"/>
    <mergeCell ref="FL22:FL28"/>
    <mergeCell ref="FF29:FH29"/>
    <mergeCell ref="FJ29:FL29"/>
    <mergeCell ref="FH30:FH36"/>
    <mergeCell ref="FL30:FL36"/>
    <mergeCell ref="FF37:FH37"/>
    <mergeCell ref="FJ37:FL37"/>
    <mergeCell ref="FH38:FH44"/>
    <mergeCell ref="FL38:FL44"/>
    <mergeCell ref="FM3:FP3"/>
    <mergeCell ref="FQ3:FT3"/>
    <mergeCell ref="FU3:FX3"/>
    <mergeCell ref="FY3:GB3"/>
    <mergeCell ref="FN4:FP4"/>
    <mergeCell ref="FR4:FT4"/>
    <mergeCell ref="FV4:FX4"/>
    <mergeCell ref="FZ4:GB4"/>
    <mergeCell ref="FP6:FP12"/>
    <mergeCell ref="FT6:FT12"/>
    <mergeCell ref="FX6:FX12"/>
    <mergeCell ref="GB6:GB12"/>
    <mergeCell ref="FR29:FT29"/>
    <mergeCell ref="FV29:FX29"/>
    <mergeCell ref="FZ29:GB29"/>
    <mergeCell ref="FP30:FP36"/>
    <mergeCell ref="FT30:FT36"/>
    <mergeCell ref="FX30:FX36"/>
    <mergeCell ref="GB30:GB36"/>
    <mergeCell ref="FN13:FP13"/>
    <mergeCell ref="FR13:FT13"/>
    <mergeCell ref="FV13:FX13"/>
    <mergeCell ref="FZ13:GB13"/>
    <mergeCell ref="FP14:FP20"/>
    <mergeCell ref="FT14:FT20"/>
    <mergeCell ref="FX14:FX20"/>
    <mergeCell ref="GB14:GB20"/>
    <mergeCell ref="FN21:FP21"/>
    <mergeCell ref="FR21:FT21"/>
    <mergeCell ref="FV21:FX21"/>
    <mergeCell ref="FZ21:GB21"/>
    <mergeCell ref="FN37:FP37"/>
    <mergeCell ref="FR37:FT37"/>
    <mergeCell ref="FV37:FX37"/>
    <mergeCell ref="FZ37:GB37"/>
    <mergeCell ref="FP38:FP44"/>
    <mergeCell ref="FT38:FT44"/>
    <mergeCell ref="FX38:FX44"/>
    <mergeCell ref="GB38:GB44"/>
    <mergeCell ref="GC3:GF3"/>
    <mergeCell ref="GD4:GF4"/>
    <mergeCell ref="GF6:GF12"/>
    <mergeCell ref="GD13:GF13"/>
    <mergeCell ref="GF14:GF20"/>
    <mergeCell ref="GD21:GF21"/>
    <mergeCell ref="GF22:GF28"/>
    <mergeCell ref="GD29:GF29"/>
    <mergeCell ref="GF30:GF36"/>
    <mergeCell ref="GD37:GF37"/>
    <mergeCell ref="GF38:GF44"/>
    <mergeCell ref="FP22:FP28"/>
    <mergeCell ref="FT22:FT28"/>
    <mergeCell ref="FX22:FX28"/>
    <mergeCell ref="GB22:GB28"/>
    <mergeCell ref="FN29:FP29"/>
    <mergeCell ref="GK3:GN3"/>
    <mergeCell ref="GH4:GJ4"/>
    <mergeCell ref="GL4:GN4"/>
    <mergeCell ref="GJ6:GJ12"/>
    <mergeCell ref="GN6:GN12"/>
    <mergeCell ref="GH13:GJ13"/>
    <mergeCell ref="GL13:GN13"/>
    <mergeCell ref="GJ14:GJ20"/>
    <mergeCell ref="GN14:GN20"/>
    <mergeCell ref="GJ38:GJ44"/>
    <mergeCell ref="GN38:GN44"/>
    <mergeCell ref="GO3:GR3"/>
    <mergeCell ref="GP4:GR4"/>
    <mergeCell ref="GR6:GR12"/>
    <mergeCell ref="GP13:GR13"/>
    <mergeCell ref="GR14:GR20"/>
    <mergeCell ref="GP21:GR21"/>
    <mergeCell ref="GR22:GR28"/>
    <mergeCell ref="GP29:GR29"/>
    <mergeCell ref="GR30:GR36"/>
    <mergeCell ref="GP37:GR37"/>
    <mergeCell ref="GR38:GR44"/>
    <mergeCell ref="GH21:GJ21"/>
    <mergeCell ref="GL21:GN21"/>
    <mergeCell ref="GJ22:GJ28"/>
    <mergeCell ref="GN22:GN28"/>
    <mergeCell ref="GH29:GJ29"/>
    <mergeCell ref="GL29:GN29"/>
    <mergeCell ref="GJ30:GJ36"/>
    <mergeCell ref="GN30:GN36"/>
    <mergeCell ref="GH37:GJ37"/>
    <mergeCell ref="GL37:GN37"/>
    <mergeCell ref="GG3:GJ3"/>
    <mergeCell ref="GT37:GV37"/>
    <mergeCell ref="GV38:GV44"/>
    <mergeCell ref="GS3:GV3"/>
    <mergeCell ref="GT4:GV4"/>
    <mergeCell ref="GV6:GV12"/>
    <mergeCell ref="GT13:GV13"/>
    <mergeCell ref="GV14:GV20"/>
    <mergeCell ref="GT21:GV21"/>
    <mergeCell ref="GV22:GV28"/>
    <mergeCell ref="GT29:GV29"/>
    <mergeCell ref="GV30:GV36"/>
  </mergeCells>
  <hyperlinks>
    <hyperlink ref="A1:D1" location="'Evaluación Controles'!A1" display="VOLVER A MAPA DE RIESGOS Y OPORTUNIDADES" xr:uid="{00000000-0004-0000-0500-000000000000}"/>
    <hyperlink ref="A1:E1" location="'Mapa de Riesgos y Oportunidades'!A1" display="VOLVER A MAPA DE RIESGOS Y OPORTUNIDADES" xr:uid="{00000000-0004-0000-0500-000001000000}"/>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 de Windows</cp:lastModifiedBy>
  <dcterms:created xsi:type="dcterms:W3CDTF">2018-02-08T16:28:32Z</dcterms:created>
  <dcterms:modified xsi:type="dcterms:W3CDTF">2023-10-10T15:59:57Z</dcterms:modified>
</cp:coreProperties>
</file>