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Mi unidad\DOC. TRABAJO ANGELA GUERRA_22-12-21\UNISUCRE_PLANEACION_22-12-21\RIESGOS\Mapa de Riesgos y Oportunidades INSTITUCIONAL\"/>
    </mc:Choice>
  </mc:AlternateContent>
  <bookViews>
    <workbookView xWindow="240" yWindow="975" windowWidth="12240" windowHeight="7095"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externalReferences>
    <externalReference r:id="rId7"/>
    <externalReference r:id="rId8"/>
  </externalReferences>
  <definedNames>
    <definedName name="_xlnm._FilterDatabase" localSheetId="0" hidden="1">'Mapa de Riesgos y Oportunidades'!$A$4:$Z$9</definedName>
    <definedName name="_xlnm.Print_Titles" localSheetId="0">'Mapa de Riesgos y Oportunidades'!$1:$8</definedName>
  </definedNames>
  <calcPr calcId="162913"/>
</workbook>
</file>

<file path=xl/calcChain.xml><?xml version="1.0" encoding="utf-8"?>
<calcChain xmlns="http://schemas.openxmlformats.org/spreadsheetml/2006/main">
  <c r="GX37" i="6" l="1"/>
  <c r="GX29" i="6"/>
  <c r="GX21" i="6"/>
  <c r="GX13" i="6"/>
  <c r="GX4" i="6"/>
  <c r="GT37" i="6"/>
  <c r="GT29" i="6"/>
  <c r="GT21" i="6"/>
  <c r="GT13" i="6"/>
  <c r="GT4" i="6"/>
  <c r="G329" i="1" l="1"/>
  <c r="I329" i="1"/>
  <c r="J329" i="1" s="1"/>
  <c r="K329" i="1" s="1"/>
  <c r="GP37" i="6" l="1"/>
  <c r="GP29" i="6"/>
  <c r="GP21" i="6"/>
  <c r="GP13" i="6"/>
  <c r="GP4" i="6"/>
  <c r="GL37" i="6"/>
  <c r="GL29" i="6"/>
  <c r="GL21" i="6"/>
  <c r="GL13" i="6"/>
  <c r="GL4" i="6"/>
  <c r="GH37" i="6"/>
  <c r="GH29" i="6"/>
  <c r="GH21" i="6"/>
  <c r="GH13" i="6"/>
  <c r="GH4" i="6"/>
  <c r="GD37" i="6"/>
  <c r="GD29" i="6"/>
  <c r="GD21" i="6"/>
  <c r="GD13" i="6"/>
  <c r="GD4" i="6"/>
  <c r="FZ37" i="6"/>
  <c r="FZ29" i="6" l="1"/>
  <c r="FZ21" i="6"/>
  <c r="FZ13" i="6"/>
  <c r="FZ4" i="6"/>
  <c r="IN38" i="6" l="1"/>
  <c r="IM38" i="6"/>
  <c r="IJ38" i="6"/>
  <c r="II38" i="6"/>
  <c r="IF38" i="6"/>
  <c r="IE38" i="6"/>
  <c r="IB38" i="6"/>
  <c r="IA38" i="6"/>
  <c r="HX38" i="6"/>
  <c r="HW38" i="6"/>
  <c r="HT38" i="6"/>
  <c r="HS38" i="6"/>
  <c r="HP38" i="6"/>
  <c r="HO38" i="6"/>
  <c r="HL38" i="6"/>
  <c r="HK38" i="6"/>
  <c r="HH38" i="6"/>
  <c r="HG38" i="6"/>
  <c r="HD38" i="6"/>
  <c r="HC38" i="6"/>
  <c r="GZ38" i="6"/>
  <c r="GY38" i="6"/>
  <c r="GV38" i="6"/>
  <c r="GU38" i="6"/>
  <c r="GR38" i="6"/>
  <c r="GQ38" i="6"/>
  <c r="GN38" i="6"/>
  <c r="GM38" i="6"/>
  <c r="GJ38" i="6"/>
  <c r="GI38" i="6"/>
  <c r="GF38" i="6"/>
  <c r="GE38" i="6"/>
  <c r="GB38" i="6"/>
  <c r="GA38" i="6"/>
  <c r="FX38" i="6"/>
  <c r="FW38" i="6"/>
  <c r="FT38" i="6"/>
  <c r="FS38" i="6"/>
  <c r="FP38" i="6"/>
  <c r="FO38" i="6"/>
  <c r="FL38" i="6"/>
  <c r="FK38" i="6"/>
  <c r="FH38" i="6"/>
  <c r="FG38" i="6"/>
  <c r="FD38" i="6"/>
  <c r="FC38" i="6"/>
  <c r="EZ38" i="6"/>
  <c r="EY38" i="6"/>
  <c r="EV38" i="6"/>
  <c r="EU38" i="6"/>
  <c r="ER38" i="6"/>
  <c r="EQ38" i="6"/>
  <c r="EN38" i="6"/>
  <c r="EM38" i="6"/>
  <c r="EJ38" i="6"/>
  <c r="EI38" i="6"/>
  <c r="EF38" i="6"/>
  <c r="EE38" i="6"/>
  <c r="EB38" i="6"/>
  <c r="EA38" i="6"/>
  <c r="DX38" i="6"/>
  <c r="DW38" i="6"/>
  <c r="DT38" i="6"/>
  <c r="DS38" i="6"/>
  <c r="DP38" i="6"/>
  <c r="DO38" i="6"/>
  <c r="DL38" i="6"/>
  <c r="DK38" i="6"/>
  <c r="DH38" i="6"/>
  <c r="DG38" i="6"/>
  <c r="DD38" i="6"/>
  <c r="DC38" i="6"/>
  <c r="CZ38" i="6"/>
  <c r="CY38" i="6"/>
  <c r="CV38" i="6"/>
  <c r="CU38" i="6"/>
  <c r="CR38" i="6"/>
  <c r="CQ38" i="6"/>
  <c r="CN38" i="6"/>
  <c r="CM38" i="6"/>
  <c r="CJ38" i="6"/>
  <c r="CI38" i="6"/>
  <c r="CF38" i="6"/>
  <c r="CE38" i="6"/>
  <c r="CB38" i="6"/>
  <c r="CA38" i="6"/>
  <c r="BX38" i="6"/>
  <c r="BW38" i="6"/>
  <c r="BT38" i="6"/>
  <c r="BS38" i="6"/>
  <c r="BP38" i="6"/>
  <c r="BO38" i="6"/>
  <c r="BL38" i="6"/>
  <c r="BK38" i="6"/>
  <c r="BH38" i="6"/>
  <c r="BG38" i="6"/>
  <c r="BD38" i="6"/>
  <c r="BC38" i="6"/>
  <c r="AZ38" i="6"/>
  <c r="AY38" i="6"/>
  <c r="AV38" i="6"/>
  <c r="AU38" i="6"/>
  <c r="AR38" i="6"/>
  <c r="AQ38" i="6"/>
  <c r="AN38" i="6"/>
  <c r="AM38" i="6"/>
  <c r="AJ38" i="6"/>
  <c r="AI38" i="6"/>
  <c r="AF38" i="6"/>
  <c r="AE38" i="6"/>
  <c r="AB38" i="6"/>
  <c r="AA38" i="6"/>
  <c r="X38" i="6"/>
  <c r="W38" i="6"/>
  <c r="T38" i="6"/>
  <c r="S38" i="6"/>
  <c r="P38" i="6"/>
  <c r="O38" i="6"/>
  <c r="L38" i="6"/>
  <c r="K38" i="6"/>
  <c r="H38" i="6"/>
  <c r="G38" i="6"/>
  <c r="D38" i="6"/>
  <c r="C38" i="6"/>
  <c r="IL37" i="6"/>
  <c r="IH37" i="6"/>
  <c r="ID37" i="6"/>
  <c r="HZ37" i="6"/>
  <c r="HV37" i="6"/>
  <c r="HR37" i="6"/>
  <c r="HN37" i="6"/>
  <c r="HJ37" i="6"/>
  <c r="HF37" i="6"/>
  <c r="HB37" i="6"/>
  <c r="FV37" i="6"/>
  <c r="FR37" i="6"/>
  <c r="FN37" i="6"/>
  <c r="FJ37" i="6"/>
  <c r="FF37" i="6"/>
  <c r="FB37" i="6"/>
  <c r="EX37" i="6"/>
  <c r="ET37" i="6"/>
  <c r="EP37" i="6"/>
  <c r="EL37" i="6"/>
  <c r="EH37" i="6"/>
  <c r="ED37" i="6"/>
  <c r="DZ37" i="6"/>
  <c r="DV37" i="6"/>
  <c r="DR37" i="6"/>
  <c r="DN37" i="6"/>
  <c r="DJ37" i="6"/>
  <c r="DF37" i="6"/>
  <c r="DB37" i="6"/>
  <c r="CX37" i="6"/>
  <c r="CT37" i="6"/>
  <c r="CP37" i="6"/>
  <c r="CL37" i="6"/>
  <c r="CH37" i="6"/>
  <c r="CD37" i="6"/>
  <c r="BZ37" i="6"/>
  <c r="BV37" i="6"/>
  <c r="BR37" i="6"/>
  <c r="BN37" i="6"/>
  <c r="BJ37" i="6"/>
  <c r="BF37" i="6"/>
  <c r="BB37" i="6"/>
  <c r="AX37" i="6"/>
  <c r="AT37" i="6"/>
  <c r="AP37" i="6"/>
  <c r="AL37" i="6"/>
  <c r="AH37" i="6"/>
  <c r="AD37" i="6"/>
  <c r="Z37" i="6"/>
  <c r="V37" i="6"/>
  <c r="R37" i="6"/>
  <c r="N37" i="6"/>
  <c r="J37" i="6"/>
  <c r="F37" i="6"/>
  <c r="B37" i="6"/>
  <c r="IN30" i="6"/>
  <c r="IM30" i="6"/>
  <c r="IJ30" i="6"/>
  <c r="II30" i="6"/>
  <c r="IF30" i="6"/>
  <c r="IE30" i="6"/>
  <c r="IB30" i="6"/>
  <c r="IA30" i="6"/>
  <c r="HX30" i="6"/>
  <c r="HW30" i="6"/>
  <c r="HT30" i="6"/>
  <c r="HS30" i="6"/>
  <c r="HP30" i="6"/>
  <c r="HO30" i="6"/>
  <c r="HL30" i="6"/>
  <c r="HK30" i="6"/>
  <c r="HH30" i="6"/>
  <c r="HG30" i="6"/>
  <c r="HD30" i="6"/>
  <c r="HC30" i="6"/>
  <c r="GZ30" i="6"/>
  <c r="GY30" i="6"/>
  <c r="GV30" i="6"/>
  <c r="GU30" i="6"/>
  <c r="GR30" i="6"/>
  <c r="GQ30" i="6"/>
  <c r="GN30" i="6"/>
  <c r="GM30" i="6"/>
  <c r="GJ30" i="6"/>
  <c r="GI30" i="6"/>
  <c r="GF30" i="6"/>
  <c r="GE30" i="6"/>
  <c r="GB30" i="6"/>
  <c r="GA30" i="6"/>
  <c r="FX30" i="6"/>
  <c r="FW30" i="6"/>
  <c r="FT30" i="6"/>
  <c r="FS30" i="6"/>
  <c r="FP30" i="6"/>
  <c r="FO30" i="6"/>
  <c r="FL30" i="6"/>
  <c r="FK30" i="6"/>
  <c r="FH30" i="6"/>
  <c r="FG30" i="6"/>
  <c r="FD30" i="6"/>
  <c r="FC30" i="6"/>
  <c r="EZ30" i="6"/>
  <c r="EY30" i="6"/>
  <c r="EV30" i="6"/>
  <c r="EU30" i="6"/>
  <c r="ER30" i="6"/>
  <c r="EQ30" i="6"/>
  <c r="EN30" i="6"/>
  <c r="EM30" i="6"/>
  <c r="EJ30" i="6"/>
  <c r="EI30" i="6"/>
  <c r="EF30" i="6"/>
  <c r="EE30" i="6"/>
  <c r="EB30" i="6"/>
  <c r="EA30" i="6"/>
  <c r="DX30" i="6"/>
  <c r="DW30" i="6"/>
  <c r="DT30" i="6"/>
  <c r="DS30" i="6"/>
  <c r="DP30" i="6"/>
  <c r="DO30" i="6"/>
  <c r="DL30" i="6"/>
  <c r="DK30" i="6"/>
  <c r="DH30" i="6"/>
  <c r="DG30" i="6"/>
  <c r="DD30" i="6"/>
  <c r="DC30" i="6"/>
  <c r="CZ30" i="6"/>
  <c r="CY30" i="6"/>
  <c r="CV30" i="6"/>
  <c r="CU30" i="6"/>
  <c r="CR30" i="6"/>
  <c r="CQ30" i="6"/>
  <c r="CN30" i="6"/>
  <c r="CM30" i="6"/>
  <c r="CJ30" i="6"/>
  <c r="CI30" i="6"/>
  <c r="CF30" i="6"/>
  <c r="CE30" i="6"/>
  <c r="CB30" i="6"/>
  <c r="CA30" i="6"/>
  <c r="BX30" i="6"/>
  <c r="BW30" i="6"/>
  <c r="BT30" i="6"/>
  <c r="BS30" i="6"/>
  <c r="BP30" i="6"/>
  <c r="BO30" i="6"/>
  <c r="BL30" i="6"/>
  <c r="BK30" i="6"/>
  <c r="BH30" i="6"/>
  <c r="BG30" i="6"/>
  <c r="BD30" i="6"/>
  <c r="BC30" i="6"/>
  <c r="AZ30" i="6"/>
  <c r="AY30" i="6"/>
  <c r="AV30" i="6"/>
  <c r="AU30" i="6"/>
  <c r="AR30" i="6"/>
  <c r="AQ30" i="6"/>
  <c r="AN30" i="6"/>
  <c r="AM30" i="6"/>
  <c r="AJ30" i="6"/>
  <c r="AI30" i="6"/>
  <c r="AF30" i="6"/>
  <c r="AE30" i="6"/>
  <c r="AB30" i="6"/>
  <c r="AA30" i="6"/>
  <c r="X30" i="6"/>
  <c r="W30" i="6"/>
  <c r="T30" i="6"/>
  <c r="S30" i="6"/>
  <c r="P30" i="6"/>
  <c r="O30" i="6"/>
  <c r="L30" i="6"/>
  <c r="K30" i="6"/>
  <c r="H30" i="6"/>
  <c r="G30" i="6"/>
  <c r="D30" i="6"/>
  <c r="C30" i="6"/>
  <c r="IL29" i="6"/>
  <c r="IH29" i="6"/>
  <c r="ID29" i="6"/>
  <c r="HZ29" i="6"/>
  <c r="HV29" i="6"/>
  <c r="HR29" i="6"/>
  <c r="HN29" i="6"/>
  <c r="HJ29" i="6"/>
  <c r="HF29" i="6"/>
  <c r="HB29" i="6"/>
  <c r="FV29" i="6"/>
  <c r="FR29" i="6"/>
  <c r="FN29" i="6"/>
  <c r="FJ29" i="6"/>
  <c r="FF29" i="6"/>
  <c r="FB29" i="6"/>
  <c r="EX29" i="6"/>
  <c r="ET29" i="6"/>
  <c r="EP29" i="6"/>
  <c r="EL29" i="6"/>
  <c r="EH29" i="6"/>
  <c r="ED29" i="6"/>
  <c r="DZ29" i="6"/>
  <c r="DV29" i="6"/>
  <c r="DR29" i="6"/>
  <c r="DN29" i="6"/>
  <c r="DJ29" i="6"/>
  <c r="DF29" i="6"/>
  <c r="DB29" i="6"/>
  <c r="CX29" i="6"/>
  <c r="CT29" i="6"/>
  <c r="CP29" i="6"/>
  <c r="CL29" i="6"/>
  <c r="CH29" i="6"/>
  <c r="CD29" i="6"/>
  <c r="BZ29" i="6"/>
  <c r="BV29" i="6"/>
  <c r="BR29" i="6"/>
  <c r="BN29" i="6"/>
  <c r="BJ29" i="6"/>
  <c r="BF29" i="6"/>
  <c r="BB29" i="6"/>
  <c r="AX29" i="6"/>
  <c r="AT29" i="6"/>
  <c r="AP29" i="6"/>
  <c r="AL29" i="6"/>
  <c r="AH29" i="6"/>
  <c r="AD29" i="6"/>
  <c r="Z29" i="6"/>
  <c r="V29" i="6"/>
  <c r="R29" i="6"/>
  <c r="N29" i="6"/>
  <c r="J29" i="6"/>
  <c r="F29" i="6"/>
  <c r="B29" i="6"/>
  <c r="IN22" i="6"/>
  <c r="IM22" i="6"/>
  <c r="IJ22" i="6"/>
  <c r="II22" i="6"/>
  <c r="IF22" i="6"/>
  <c r="IE22" i="6"/>
  <c r="IB22" i="6"/>
  <c r="IA22" i="6"/>
  <c r="HX22" i="6"/>
  <c r="HW22" i="6"/>
  <c r="HT22" i="6"/>
  <c r="HS22" i="6"/>
  <c r="HP22" i="6"/>
  <c r="HO22" i="6"/>
  <c r="HL22" i="6"/>
  <c r="HK22" i="6"/>
  <c r="HH22" i="6"/>
  <c r="HG22" i="6"/>
  <c r="HD22" i="6"/>
  <c r="HC22" i="6"/>
  <c r="GZ22" i="6"/>
  <c r="GY22" i="6"/>
  <c r="GV22" i="6"/>
  <c r="GU22" i="6"/>
  <c r="GR22" i="6"/>
  <c r="GQ22" i="6"/>
  <c r="GN22" i="6"/>
  <c r="GM22" i="6"/>
  <c r="GJ22" i="6"/>
  <c r="GI22" i="6"/>
  <c r="GE22" i="6"/>
  <c r="GF22" i="6" s="1"/>
  <c r="GA22" i="6"/>
  <c r="GB22" i="6" s="1"/>
  <c r="FX22" i="6"/>
  <c r="FW22" i="6"/>
  <c r="FT22" i="6"/>
  <c r="FS22" i="6"/>
  <c r="FP22" i="6"/>
  <c r="FO22" i="6"/>
  <c r="FL22" i="6"/>
  <c r="FK22" i="6"/>
  <c r="FH22" i="6"/>
  <c r="FG22" i="6"/>
  <c r="FD22" i="6"/>
  <c r="FC22" i="6"/>
  <c r="EZ22" i="6"/>
  <c r="EY22" i="6"/>
  <c r="EV22" i="6"/>
  <c r="EU22" i="6"/>
  <c r="ER22" i="6"/>
  <c r="EQ22" i="6"/>
  <c r="EN22" i="6"/>
  <c r="EM22" i="6"/>
  <c r="EJ22" i="6"/>
  <c r="EI22" i="6"/>
  <c r="EF22" i="6"/>
  <c r="EE22" i="6"/>
  <c r="EB22" i="6"/>
  <c r="EA22" i="6"/>
  <c r="DX22" i="6"/>
  <c r="DW22" i="6"/>
  <c r="DT22" i="6"/>
  <c r="DS22" i="6"/>
  <c r="DP22" i="6"/>
  <c r="DO22" i="6"/>
  <c r="DL22" i="6"/>
  <c r="DK22" i="6"/>
  <c r="DH22" i="6"/>
  <c r="DG22" i="6"/>
  <c r="DD22" i="6"/>
  <c r="DC22" i="6"/>
  <c r="CZ22" i="6"/>
  <c r="CY22" i="6"/>
  <c r="CV22" i="6"/>
  <c r="CU22" i="6"/>
  <c r="CR22" i="6"/>
  <c r="CQ22" i="6"/>
  <c r="CN22" i="6"/>
  <c r="CM22" i="6"/>
  <c r="CJ22" i="6"/>
  <c r="CI22" i="6"/>
  <c r="CF22" i="6"/>
  <c r="CE22" i="6"/>
  <c r="CB22" i="6"/>
  <c r="CA22" i="6"/>
  <c r="BX22" i="6"/>
  <c r="BW22" i="6"/>
  <c r="BT22" i="6"/>
  <c r="BS22" i="6"/>
  <c r="BP22" i="6"/>
  <c r="BO22" i="6"/>
  <c r="BL22" i="6"/>
  <c r="BK22" i="6"/>
  <c r="BH22" i="6"/>
  <c r="BG22" i="6"/>
  <c r="BD22" i="6"/>
  <c r="BC22" i="6"/>
  <c r="AZ22" i="6"/>
  <c r="AY22" i="6"/>
  <c r="AV22" i="6"/>
  <c r="AU22" i="6"/>
  <c r="AR22" i="6"/>
  <c r="AQ22" i="6"/>
  <c r="AN22" i="6"/>
  <c r="AM22" i="6"/>
  <c r="AJ22" i="6"/>
  <c r="AI22" i="6"/>
  <c r="AF22" i="6"/>
  <c r="AE22" i="6"/>
  <c r="AB22" i="6"/>
  <c r="AA22" i="6"/>
  <c r="X22" i="6"/>
  <c r="W22" i="6"/>
  <c r="T22" i="6"/>
  <c r="S22" i="6"/>
  <c r="P22" i="6"/>
  <c r="O22" i="6"/>
  <c r="L22" i="6"/>
  <c r="K22" i="6"/>
  <c r="H22" i="6"/>
  <c r="G22" i="6"/>
  <c r="D22" i="6"/>
  <c r="C22" i="6"/>
  <c r="IL21" i="6"/>
  <c r="IH21" i="6"/>
  <c r="ID21" i="6"/>
  <c r="HZ21" i="6"/>
  <c r="HV21" i="6"/>
  <c r="HR21" i="6"/>
  <c r="HN21" i="6"/>
  <c r="HJ21" i="6"/>
  <c r="HF21" i="6"/>
  <c r="HB21" i="6"/>
  <c r="FV21" i="6"/>
  <c r="FR21" i="6"/>
  <c r="FN21" i="6"/>
  <c r="FJ21" i="6"/>
  <c r="FF21" i="6"/>
  <c r="FB21" i="6"/>
  <c r="EX21" i="6"/>
  <c r="ET21" i="6"/>
  <c r="EP21" i="6"/>
  <c r="EL21" i="6"/>
  <c r="EH21" i="6"/>
  <c r="ED21" i="6"/>
  <c r="DZ21" i="6"/>
  <c r="DV21" i="6"/>
  <c r="DR21" i="6"/>
  <c r="DN21" i="6"/>
  <c r="DJ21" i="6"/>
  <c r="DF21" i="6"/>
  <c r="DB21" i="6"/>
  <c r="CX21" i="6"/>
  <c r="CT21" i="6"/>
  <c r="CP21" i="6"/>
  <c r="CL21" i="6"/>
  <c r="CH21" i="6"/>
  <c r="CD21" i="6"/>
  <c r="BZ21" i="6"/>
  <c r="BV21" i="6"/>
  <c r="BR21" i="6"/>
  <c r="BN21" i="6"/>
  <c r="BJ21" i="6"/>
  <c r="BF21" i="6"/>
  <c r="BB21" i="6"/>
  <c r="AX21" i="6"/>
  <c r="AT21" i="6"/>
  <c r="AP21" i="6"/>
  <c r="AL21" i="6"/>
  <c r="AH21" i="6"/>
  <c r="AD21" i="6"/>
  <c r="Z21" i="6"/>
  <c r="V21" i="6"/>
  <c r="R21" i="6"/>
  <c r="N21" i="6"/>
  <c r="J21" i="6"/>
  <c r="F21" i="6"/>
  <c r="B21" i="6"/>
  <c r="IN14" i="6"/>
  <c r="IM14" i="6"/>
  <c r="IJ14" i="6"/>
  <c r="II14" i="6"/>
  <c r="IF14" i="6"/>
  <c r="IE14" i="6"/>
  <c r="IB14" i="6"/>
  <c r="IA14" i="6"/>
  <c r="HX14" i="6"/>
  <c r="HW14" i="6"/>
  <c r="HT14" i="6"/>
  <c r="HS14" i="6"/>
  <c r="HP14" i="6"/>
  <c r="HO14" i="6"/>
  <c r="HL14" i="6"/>
  <c r="HK14" i="6"/>
  <c r="HH14" i="6"/>
  <c r="HG14" i="6"/>
  <c r="HD14" i="6"/>
  <c r="HC14" i="6"/>
  <c r="GZ14" i="6"/>
  <c r="GY14" i="6"/>
  <c r="GV14" i="6"/>
  <c r="GU14" i="6"/>
  <c r="GR14" i="6"/>
  <c r="GQ14" i="6"/>
  <c r="GN14" i="6"/>
  <c r="GM14" i="6"/>
  <c r="GJ14" i="6"/>
  <c r="GI14" i="6"/>
  <c r="GE14" i="6"/>
  <c r="GF14" i="6" s="1"/>
  <c r="GB14" i="6"/>
  <c r="GA14" i="6"/>
  <c r="FX14" i="6"/>
  <c r="FW14" i="6"/>
  <c r="FT14" i="6"/>
  <c r="FS14" i="6"/>
  <c r="FP14" i="6"/>
  <c r="FO14" i="6"/>
  <c r="FL14" i="6"/>
  <c r="FK14" i="6"/>
  <c r="FH14" i="6"/>
  <c r="FG14" i="6"/>
  <c r="FD14" i="6"/>
  <c r="FC14" i="6"/>
  <c r="EZ14" i="6"/>
  <c r="EY14" i="6"/>
  <c r="EV14" i="6"/>
  <c r="EU14" i="6"/>
  <c r="ER14" i="6"/>
  <c r="EQ14" i="6"/>
  <c r="EN14" i="6"/>
  <c r="EM14" i="6"/>
  <c r="EJ14" i="6"/>
  <c r="EI14" i="6"/>
  <c r="EF14" i="6"/>
  <c r="EE14" i="6"/>
  <c r="EB14" i="6"/>
  <c r="EA14" i="6"/>
  <c r="DX14" i="6"/>
  <c r="DW14" i="6"/>
  <c r="DT14" i="6"/>
  <c r="DS14" i="6"/>
  <c r="DP14" i="6"/>
  <c r="DO14" i="6"/>
  <c r="DL14" i="6"/>
  <c r="DK14" i="6"/>
  <c r="DH14" i="6"/>
  <c r="DG14" i="6"/>
  <c r="DD14" i="6"/>
  <c r="DC14" i="6"/>
  <c r="CZ14" i="6"/>
  <c r="CY14" i="6"/>
  <c r="CV14" i="6"/>
  <c r="CU14" i="6"/>
  <c r="CR14" i="6"/>
  <c r="CQ14" i="6"/>
  <c r="CN14" i="6"/>
  <c r="CM14" i="6"/>
  <c r="CJ14" i="6"/>
  <c r="CI14" i="6"/>
  <c r="CF14" i="6"/>
  <c r="CE14" i="6"/>
  <c r="CB14" i="6"/>
  <c r="CA14" i="6"/>
  <c r="BX14" i="6"/>
  <c r="BW14" i="6"/>
  <c r="BT14" i="6"/>
  <c r="BS14" i="6"/>
  <c r="BP14" i="6"/>
  <c r="BO14" i="6"/>
  <c r="BL14" i="6"/>
  <c r="BK14" i="6"/>
  <c r="BH14" i="6"/>
  <c r="BG14" i="6"/>
  <c r="BD14" i="6"/>
  <c r="BC14" i="6"/>
  <c r="AZ14" i="6"/>
  <c r="AY14" i="6"/>
  <c r="AV14" i="6"/>
  <c r="AU14" i="6"/>
  <c r="AR14" i="6"/>
  <c r="AQ14" i="6"/>
  <c r="AN14" i="6"/>
  <c r="AM14" i="6"/>
  <c r="AJ14" i="6"/>
  <c r="AI14" i="6"/>
  <c r="AF14" i="6"/>
  <c r="AE14" i="6"/>
  <c r="AB14" i="6"/>
  <c r="AA14" i="6"/>
  <c r="X14" i="6"/>
  <c r="W14" i="6"/>
  <c r="T14" i="6"/>
  <c r="S14" i="6"/>
  <c r="P14" i="6"/>
  <c r="O14" i="6"/>
  <c r="L14" i="6"/>
  <c r="K14" i="6"/>
  <c r="H14" i="6"/>
  <c r="G14" i="6"/>
  <c r="D14" i="6"/>
  <c r="C14" i="6"/>
  <c r="IL13" i="6"/>
  <c r="IH13" i="6"/>
  <c r="ID13" i="6"/>
  <c r="HZ13" i="6"/>
  <c r="HV13" i="6"/>
  <c r="HR13" i="6"/>
  <c r="HN13" i="6"/>
  <c r="HJ13" i="6"/>
  <c r="HF13" i="6"/>
  <c r="HB13" i="6"/>
  <c r="FV13" i="6"/>
  <c r="FR13" i="6"/>
  <c r="FN13" i="6"/>
  <c r="FJ13" i="6"/>
  <c r="FF13" i="6"/>
  <c r="FB13" i="6"/>
  <c r="EX13" i="6"/>
  <c r="ET13" i="6"/>
  <c r="EP13" i="6"/>
  <c r="EL13" i="6"/>
  <c r="EH13" i="6"/>
  <c r="ED13" i="6"/>
  <c r="DZ13" i="6"/>
  <c r="DV13" i="6"/>
  <c r="DR13" i="6"/>
  <c r="DN13" i="6"/>
  <c r="DJ13" i="6"/>
  <c r="DF13" i="6"/>
  <c r="DB13" i="6"/>
  <c r="CX13" i="6"/>
  <c r="CT13" i="6"/>
  <c r="CP13" i="6"/>
  <c r="CL13" i="6"/>
  <c r="CH13" i="6"/>
  <c r="CD13" i="6"/>
  <c r="BZ13" i="6"/>
  <c r="BV13" i="6"/>
  <c r="BR13" i="6"/>
  <c r="BN13" i="6"/>
  <c r="BJ13" i="6"/>
  <c r="BF13" i="6"/>
  <c r="BB13" i="6"/>
  <c r="AX13" i="6"/>
  <c r="AT13" i="6"/>
  <c r="AP13" i="6"/>
  <c r="AL13" i="6"/>
  <c r="AH13" i="6"/>
  <c r="AD13" i="6"/>
  <c r="Z13" i="6"/>
  <c r="V13" i="6"/>
  <c r="R13" i="6"/>
  <c r="N13" i="6"/>
  <c r="J13" i="6"/>
  <c r="F13" i="6"/>
  <c r="B13" i="6"/>
  <c r="IN6" i="6"/>
  <c r="IM6" i="6"/>
  <c r="IJ6" i="6"/>
  <c r="II6" i="6"/>
  <c r="IF6" i="6"/>
  <c r="IE6" i="6"/>
  <c r="IB6" i="6"/>
  <c r="IA6" i="6"/>
  <c r="HX6" i="6"/>
  <c r="HW6" i="6"/>
  <c r="HT6" i="6"/>
  <c r="HS6" i="6"/>
  <c r="HP6" i="6"/>
  <c r="HO6" i="6"/>
  <c r="HL6" i="6"/>
  <c r="HK6" i="6"/>
  <c r="HH6" i="6"/>
  <c r="HG6" i="6"/>
  <c r="HD6" i="6"/>
  <c r="HC6" i="6"/>
  <c r="GZ6" i="6"/>
  <c r="GY6" i="6"/>
  <c r="GU6" i="6"/>
  <c r="GV6" i="6" s="1"/>
  <c r="GR6" i="6"/>
  <c r="GQ6" i="6"/>
  <c r="GM6" i="6"/>
  <c r="GN6" i="6" s="1"/>
  <c r="GJ6" i="6"/>
  <c r="GI6" i="6"/>
  <c r="GE6" i="6"/>
  <c r="GF6" i="6" s="1"/>
  <c r="GA6" i="6"/>
  <c r="GB6" i="6" s="1"/>
  <c r="FX6" i="6"/>
  <c r="FW6" i="6"/>
  <c r="FT6" i="6"/>
  <c r="FS6" i="6"/>
  <c r="FP6" i="6"/>
  <c r="FO6" i="6"/>
  <c r="FL6" i="6"/>
  <c r="FK6" i="6"/>
  <c r="FH6" i="6"/>
  <c r="FG6" i="6"/>
  <c r="FD6" i="6"/>
  <c r="FC6" i="6"/>
  <c r="EZ6" i="6"/>
  <c r="EY6" i="6"/>
  <c r="EV6" i="6"/>
  <c r="EU6" i="6"/>
  <c r="ER6" i="6"/>
  <c r="EQ6" i="6"/>
  <c r="EN6" i="6"/>
  <c r="EM6" i="6"/>
  <c r="EJ6" i="6"/>
  <c r="EI6" i="6"/>
  <c r="EF6" i="6"/>
  <c r="EE6" i="6"/>
  <c r="EB6" i="6"/>
  <c r="EA6" i="6"/>
  <c r="DX6" i="6"/>
  <c r="DW6" i="6"/>
  <c r="DT6" i="6"/>
  <c r="DS6" i="6"/>
  <c r="DP6" i="6"/>
  <c r="DO6" i="6"/>
  <c r="DL6" i="6"/>
  <c r="DK6" i="6"/>
  <c r="DH6" i="6"/>
  <c r="DG6" i="6"/>
  <c r="DD6" i="6"/>
  <c r="DC6" i="6"/>
  <c r="CZ6" i="6"/>
  <c r="CY6" i="6"/>
  <c r="CV6" i="6"/>
  <c r="CU6" i="6"/>
  <c r="CR6" i="6"/>
  <c r="CQ6" i="6"/>
  <c r="CN6" i="6"/>
  <c r="CM6" i="6"/>
  <c r="CJ6" i="6"/>
  <c r="CI6" i="6"/>
  <c r="CF6" i="6"/>
  <c r="CE6" i="6"/>
  <c r="CB6" i="6"/>
  <c r="CA6" i="6"/>
  <c r="BX6" i="6"/>
  <c r="BW6" i="6"/>
  <c r="BT6" i="6"/>
  <c r="BS6" i="6"/>
  <c r="BP6" i="6"/>
  <c r="BO6" i="6"/>
  <c r="BL6" i="6"/>
  <c r="BK6" i="6"/>
  <c r="BH6" i="6"/>
  <c r="BG6" i="6"/>
  <c r="BD6" i="6"/>
  <c r="BC6" i="6"/>
  <c r="AZ6" i="6"/>
  <c r="AY6" i="6"/>
  <c r="AV6" i="6"/>
  <c r="AU6" i="6"/>
  <c r="AR6" i="6"/>
  <c r="AQ6" i="6"/>
  <c r="AN6" i="6"/>
  <c r="AM6" i="6"/>
  <c r="AJ6" i="6"/>
  <c r="AI6" i="6"/>
  <c r="AF6" i="6"/>
  <c r="AE6" i="6"/>
  <c r="AB6" i="6"/>
  <c r="AA6" i="6"/>
  <c r="X6" i="6"/>
  <c r="W6" i="6"/>
  <c r="T6" i="6"/>
  <c r="S6" i="6"/>
  <c r="P6" i="6"/>
  <c r="O6" i="6"/>
  <c r="L6" i="6"/>
  <c r="K6" i="6"/>
  <c r="H6" i="6"/>
  <c r="G6" i="6"/>
  <c r="D6" i="6"/>
  <c r="C6" i="6"/>
  <c r="IL4" i="6"/>
  <c r="IH4" i="6"/>
  <c r="ID4" i="6"/>
  <c r="HZ4" i="6"/>
  <c r="HV4" i="6"/>
  <c r="HR4" i="6"/>
  <c r="HN4" i="6"/>
  <c r="HJ4" i="6"/>
  <c r="HF4" i="6"/>
  <c r="HB4" i="6"/>
  <c r="FV4" i="6"/>
  <c r="FR4" i="6"/>
  <c r="FN4" i="6"/>
  <c r="FJ4" i="6"/>
  <c r="FF4" i="6"/>
  <c r="FB4" i="6"/>
  <c r="EX4" i="6"/>
  <c r="ET4" i="6"/>
  <c r="EP4" i="6"/>
  <c r="EL4" i="6"/>
  <c r="EH4" i="6"/>
  <c r="ED4" i="6"/>
  <c r="DZ4" i="6"/>
  <c r="DV4" i="6"/>
  <c r="DR4" i="6"/>
  <c r="DN4" i="6"/>
  <c r="DJ4" i="6"/>
  <c r="DF4" i="6"/>
  <c r="DB4" i="6"/>
  <c r="CX4" i="6"/>
  <c r="CT4" i="6"/>
  <c r="CP4" i="6"/>
  <c r="CL4" i="6"/>
  <c r="CH4" i="6"/>
  <c r="CD4" i="6"/>
  <c r="BZ4" i="6"/>
  <c r="BV4" i="6"/>
  <c r="BR4" i="6"/>
  <c r="BN4" i="6"/>
  <c r="BJ4" i="6"/>
  <c r="BF4" i="6"/>
  <c r="BB4" i="6"/>
  <c r="AX4" i="6"/>
  <c r="AT4" i="6"/>
  <c r="AP4" i="6"/>
  <c r="AL4" i="6"/>
  <c r="AH4" i="6"/>
  <c r="AD4" i="6"/>
  <c r="Z4" i="6"/>
  <c r="V4" i="6"/>
  <c r="R4" i="6"/>
  <c r="N4" i="6"/>
  <c r="J4" i="6"/>
  <c r="F4" i="6"/>
  <c r="B4" i="6"/>
  <c r="EF6" i="5"/>
  <c r="EE6" i="5"/>
  <c r="EB6" i="5"/>
  <c r="EA6" i="5"/>
  <c r="DX6" i="5"/>
  <c r="DW6" i="5"/>
  <c r="DT6" i="5"/>
  <c r="DS6" i="5"/>
  <c r="DP6" i="5"/>
  <c r="DO6" i="5"/>
  <c r="DL6" i="5"/>
  <c r="DK6" i="5"/>
  <c r="DH6" i="5"/>
  <c r="DG6" i="5"/>
  <c r="DD6" i="5"/>
  <c r="DC6" i="5"/>
  <c r="CZ6" i="5"/>
  <c r="CY6" i="5"/>
  <c r="CV6" i="5"/>
  <c r="CU6" i="5"/>
  <c r="CQ6" i="5"/>
  <c r="CR6" i="5" s="1"/>
  <c r="CN6" i="5"/>
  <c r="CM6" i="5"/>
  <c r="CI6" i="5"/>
  <c r="CJ6" i="5" s="1"/>
  <c r="CE6" i="5"/>
  <c r="CF6" i="5" s="1"/>
  <c r="CB6" i="5"/>
  <c r="CA6" i="5"/>
  <c r="BX6" i="5"/>
  <c r="BW6" i="5"/>
  <c r="BS6" i="5"/>
  <c r="BT6" i="5" s="1"/>
  <c r="BP6" i="5"/>
  <c r="BO6" i="5"/>
  <c r="BL6" i="5"/>
  <c r="BK6" i="5"/>
  <c r="BH6" i="5"/>
  <c r="BG6" i="5"/>
  <c r="BD6" i="5"/>
  <c r="BC6" i="5"/>
  <c r="AZ6" i="5"/>
  <c r="AY6" i="5"/>
  <c r="AV6" i="5"/>
  <c r="AU6" i="5"/>
  <c r="AR6" i="5"/>
  <c r="AQ6" i="5"/>
  <c r="AN6" i="5"/>
  <c r="AM6" i="5"/>
  <c r="AJ6" i="5"/>
  <c r="AI6" i="5"/>
  <c r="AF6" i="5"/>
  <c r="AE6" i="5"/>
  <c r="AB6" i="5"/>
  <c r="AA6" i="5"/>
  <c r="X6" i="5"/>
  <c r="W6" i="5"/>
  <c r="T6" i="5"/>
  <c r="S6" i="5"/>
  <c r="P6" i="5"/>
  <c r="O6" i="5"/>
  <c r="L6" i="5"/>
  <c r="K6" i="5"/>
  <c r="H6" i="5"/>
  <c r="G6" i="5"/>
  <c r="D6" i="5"/>
  <c r="C6" i="5"/>
  <c r="EF4" i="5"/>
  <c r="EB4" i="5"/>
  <c r="DX4" i="5"/>
  <c r="DT4" i="5"/>
  <c r="DP4" i="5"/>
  <c r="DL4" i="5"/>
  <c r="DH4" i="5"/>
  <c r="H16" i="4"/>
  <c r="G16" i="4"/>
  <c r="P348" i="1"/>
  <c r="O348" i="1"/>
  <c r="P347" i="1"/>
  <c r="O347" i="1"/>
  <c r="P346" i="1"/>
  <c r="O346" i="1"/>
  <c r="P345" i="1"/>
  <c r="O345" i="1"/>
  <c r="T344" i="1"/>
  <c r="R344" i="1"/>
  <c r="U344" i="1" s="1"/>
  <c r="V344" i="1" s="1"/>
  <c r="P344" i="1"/>
  <c r="I344" i="1"/>
  <c r="G344" i="1"/>
  <c r="P343" i="1"/>
  <c r="O343" i="1"/>
  <c r="P342" i="1"/>
  <c r="O342" i="1"/>
  <c r="P341" i="1"/>
  <c r="O341" i="1"/>
  <c r="P340" i="1"/>
  <c r="O340" i="1"/>
  <c r="T339" i="1"/>
  <c r="R339" i="1"/>
  <c r="P339" i="1"/>
  <c r="I339" i="1"/>
  <c r="G339" i="1"/>
  <c r="P338" i="1"/>
  <c r="O338" i="1"/>
  <c r="P337" i="1"/>
  <c r="O337" i="1"/>
  <c r="P336" i="1"/>
  <c r="O336" i="1"/>
  <c r="P335" i="1"/>
  <c r="O335" i="1"/>
  <c r="T334" i="1"/>
  <c r="R334" i="1"/>
  <c r="U334" i="1" s="1"/>
  <c r="V334" i="1" s="1"/>
  <c r="P334" i="1"/>
  <c r="I334" i="1"/>
  <c r="G334" i="1"/>
  <c r="P333" i="1"/>
  <c r="O333" i="1"/>
  <c r="P332" i="1"/>
  <c r="O332" i="1"/>
  <c r="P331" i="1"/>
  <c r="O331" i="1"/>
  <c r="P330" i="1"/>
  <c r="O330" i="1"/>
  <c r="T329" i="1"/>
  <c r="R329" i="1"/>
  <c r="P329" i="1"/>
  <c r="P328" i="1"/>
  <c r="O328" i="1"/>
  <c r="P327" i="1"/>
  <c r="O327" i="1"/>
  <c r="P326" i="1"/>
  <c r="O326" i="1"/>
  <c r="P325" i="1"/>
  <c r="T324" i="1"/>
  <c r="R324" i="1"/>
  <c r="P324" i="1"/>
  <c r="I324" i="1"/>
  <c r="G324" i="1"/>
  <c r="P323" i="1"/>
  <c r="O323" i="1"/>
  <c r="P322" i="1"/>
  <c r="O322" i="1"/>
  <c r="P321" i="1"/>
  <c r="P320" i="1"/>
  <c r="T319" i="1"/>
  <c r="R319" i="1"/>
  <c r="P319" i="1"/>
  <c r="I319" i="1"/>
  <c r="G319" i="1"/>
  <c r="P318" i="1"/>
  <c r="O318" i="1"/>
  <c r="P317" i="1"/>
  <c r="O317" i="1"/>
  <c r="P316" i="1"/>
  <c r="O315" i="1"/>
  <c r="T314" i="1"/>
  <c r="R314" i="1"/>
  <c r="P314" i="1"/>
  <c r="I314" i="1"/>
  <c r="G314" i="1"/>
  <c r="J314" i="1" s="1"/>
  <c r="K314" i="1" s="1"/>
  <c r="P313" i="1"/>
  <c r="O313" i="1"/>
  <c r="P312" i="1"/>
  <c r="O312" i="1"/>
  <c r="P311" i="1"/>
  <c r="O311" i="1"/>
  <c r="P310" i="1"/>
  <c r="T309" i="1"/>
  <c r="R309" i="1"/>
  <c r="U309" i="1" s="1"/>
  <c r="V309" i="1" s="1"/>
  <c r="P309" i="1"/>
  <c r="I309" i="1"/>
  <c r="G309" i="1"/>
  <c r="J309" i="1" s="1"/>
  <c r="K309" i="1" s="1"/>
  <c r="P308" i="1"/>
  <c r="O308" i="1"/>
  <c r="P307" i="1"/>
  <c r="O307" i="1"/>
  <c r="P306" i="1"/>
  <c r="O306" i="1"/>
  <c r="P305" i="1"/>
  <c r="O305" i="1"/>
  <c r="T304" i="1"/>
  <c r="R304" i="1"/>
  <c r="U304" i="1" s="1"/>
  <c r="V304" i="1" s="1"/>
  <c r="P304" i="1"/>
  <c r="I304" i="1"/>
  <c r="G304" i="1"/>
  <c r="J304" i="1" s="1"/>
  <c r="K304" i="1" s="1"/>
  <c r="P303" i="1"/>
  <c r="O303" i="1"/>
  <c r="P302" i="1"/>
  <c r="O302" i="1"/>
  <c r="P301" i="1"/>
  <c r="P300" i="1"/>
  <c r="T299" i="1"/>
  <c r="R299" i="1"/>
  <c r="U299" i="1" s="1"/>
  <c r="V299" i="1" s="1"/>
  <c r="P299" i="1"/>
  <c r="I299" i="1"/>
  <c r="G299" i="1"/>
  <c r="J299" i="1" s="1"/>
  <c r="K299" i="1" s="1"/>
  <c r="P298" i="1"/>
  <c r="O298" i="1"/>
  <c r="P297" i="1"/>
  <c r="O297" i="1"/>
  <c r="P296" i="1"/>
  <c r="O296" i="1"/>
  <c r="P295" i="1"/>
  <c r="T294" i="1"/>
  <c r="R294" i="1"/>
  <c r="U294" i="1" s="1"/>
  <c r="V294" i="1" s="1"/>
  <c r="P294" i="1"/>
  <c r="I294" i="1"/>
  <c r="G294" i="1"/>
  <c r="J294" i="1" s="1"/>
  <c r="K294" i="1" s="1"/>
  <c r="P293" i="1"/>
  <c r="O293" i="1"/>
  <c r="P292" i="1"/>
  <c r="O292" i="1"/>
  <c r="P291" i="1"/>
  <c r="O291" i="1"/>
  <c r="P290" i="1"/>
  <c r="T289" i="1"/>
  <c r="R289" i="1"/>
  <c r="U289" i="1" s="1"/>
  <c r="V289" i="1" s="1"/>
  <c r="P289" i="1"/>
  <c r="I289" i="1"/>
  <c r="G289" i="1"/>
  <c r="J289" i="1" s="1"/>
  <c r="K289" i="1" s="1"/>
  <c r="P288" i="1"/>
  <c r="O288" i="1"/>
  <c r="P287" i="1"/>
  <c r="O287" i="1"/>
  <c r="P286" i="1"/>
  <c r="O286" i="1"/>
  <c r="P285" i="1"/>
  <c r="O285" i="1"/>
  <c r="T284" i="1"/>
  <c r="R284" i="1"/>
  <c r="U284" i="1" s="1"/>
  <c r="V284" i="1" s="1"/>
  <c r="P284" i="1"/>
  <c r="I284" i="1"/>
  <c r="G284" i="1"/>
  <c r="J284" i="1" s="1"/>
  <c r="K284" i="1" s="1"/>
  <c r="P283" i="1"/>
  <c r="O283" i="1"/>
  <c r="P282" i="1"/>
  <c r="O282" i="1"/>
  <c r="P281" i="1"/>
  <c r="P280" i="1"/>
  <c r="T279" i="1"/>
  <c r="R279" i="1"/>
  <c r="U279" i="1" s="1"/>
  <c r="V279" i="1" s="1"/>
  <c r="P279" i="1"/>
  <c r="I279" i="1"/>
  <c r="G279" i="1"/>
  <c r="J279" i="1" s="1"/>
  <c r="K279" i="1" s="1"/>
  <c r="P278" i="1"/>
  <c r="O278" i="1"/>
  <c r="P277" i="1"/>
  <c r="O277" i="1"/>
  <c r="P276" i="1"/>
  <c r="O276" i="1"/>
  <c r="P275" i="1"/>
  <c r="O275" i="1"/>
  <c r="T274" i="1"/>
  <c r="R274" i="1"/>
  <c r="U274" i="1" s="1"/>
  <c r="V274" i="1" s="1"/>
  <c r="P274" i="1"/>
  <c r="I274" i="1"/>
  <c r="G274" i="1"/>
  <c r="J274" i="1" s="1"/>
  <c r="K274" i="1" s="1"/>
  <c r="P273" i="1"/>
  <c r="O273" i="1"/>
  <c r="P272" i="1"/>
  <c r="O272" i="1"/>
  <c r="P271" i="1"/>
  <c r="O271" i="1"/>
  <c r="O270" i="1"/>
  <c r="T269" i="1"/>
  <c r="R269" i="1"/>
  <c r="U269" i="1" s="1"/>
  <c r="V269" i="1" s="1"/>
  <c r="P269" i="1"/>
  <c r="I269" i="1"/>
  <c r="G269" i="1"/>
  <c r="J269" i="1" s="1"/>
  <c r="K269" i="1" s="1"/>
  <c r="P268" i="1"/>
  <c r="O268" i="1"/>
  <c r="P267" i="1"/>
  <c r="O267" i="1"/>
  <c r="P266" i="1"/>
  <c r="O266" i="1"/>
  <c r="P265" i="1"/>
  <c r="T264" i="1"/>
  <c r="R264" i="1"/>
  <c r="U264" i="1" s="1"/>
  <c r="V264" i="1" s="1"/>
  <c r="P264" i="1"/>
  <c r="I264" i="1"/>
  <c r="G264" i="1"/>
  <c r="J264" i="1" s="1"/>
  <c r="K264" i="1" s="1"/>
  <c r="P263" i="1"/>
  <c r="O262" i="1"/>
  <c r="P261" i="1"/>
  <c r="P260" i="1"/>
  <c r="T259" i="1"/>
  <c r="R259" i="1"/>
  <c r="U259" i="1" s="1"/>
  <c r="V259" i="1" s="1"/>
  <c r="P259" i="1"/>
  <c r="I259" i="1"/>
  <c r="G259" i="1"/>
  <c r="J259" i="1" s="1"/>
  <c r="K259" i="1" s="1"/>
  <c r="P258" i="1"/>
  <c r="O258" i="1"/>
  <c r="P257" i="1"/>
  <c r="O257" i="1"/>
  <c r="P256" i="1"/>
  <c r="P255" i="1"/>
  <c r="T254" i="1"/>
  <c r="R254" i="1"/>
  <c r="U254" i="1" s="1"/>
  <c r="V254" i="1" s="1"/>
  <c r="P254" i="1"/>
  <c r="I254" i="1"/>
  <c r="G254" i="1"/>
  <c r="J254" i="1" s="1"/>
  <c r="K254" i="1" s="1"/>
  <c r="P253" i="1"/>
  <c r="O253" i="1"/>
  <c r="P252" i="1"/>
  <c r="O252" i="1"/>
  <c r="P251" i="1"/>
  <c r="O251" i="1"/>
  <c r="P250" i="1"/>
  <c r="T249" i="1"/>
  <c r="R249" i="1"/>
  <c r="U249" i="1" s="1"/>
  <c r="V249" i="1" s="1"/>
  <c r="P249" i="1"/>
  <c r="I249" i="1"/>
  <c r="G249" i="1"/>
  <c r="J249" i="1" s="1"/>
  <c r="K249" i="1" s="1"/>
  <c r="P248" i="1"/>
  <c r="O248" i="1"/>
  <c r="P247" i="1"/>
  <c r="O247" i="1"/>
  <c r="P246" i="1"/>
  <c r="O246" i="1"/>
  <c r="P245" i="1"/>
  <c r="T244" i="1"/>
  <c r="R244" i="1"/>
  <c r="U244" i="1" s="1"/>
  <c r="V244" i="1" s="1"/>
  <c r="P244" i="1"/>
  <c r="I244" i="1"/>
  <c r="G244" i="1"/>
  <c r="J244" i="1" s="1"/>
  <c r="K244" i="1" s="1"/>
  <c r="P243" i="1"/>
  <c r="O243" i="1"/>
  <c r="P242" i="1"/>
  <c r="P241" i="1"/>
  <c r="P240" i="1"/>
  <c r="T239" i="1"/>
  <c r="R239" i="1"/>
  <c r="U239" i="1" s="1"/>
  <c r="V239" i="1" s="1"/>
  <c r="P239" i="1"/>
  <c r="I239" i="1"/>
  <c r="G239" i="1"/>
  <c r="J239" i="1" s="1"/>
  <c r="K239" i="1" s="1"/>
  <c r="P238" i="1"/>
  <c r="O238" i="1"/>
  <c r="P237" i="1"/>
  <c r="O237" i="1"/>
  <c r="P236" i="1"/>
  <c r="P235" i="1"/>
  <c r="T234" i="1"/>
  <c r="R234" i="1"/>
  <c r="U234" i="1" s="1"/>
  <c r="V234" i="1" s="1"/>
  <c r="P234" i="1"/>
  <c r="I234" i="1"/>
  <c r="G234" i="1"/>
  <c r="J234" i="1" s="1"/>
  <c r="K234" i="1" s="1"/>
  <c r="P233" i="1"/>
  <c r="O233" i="1"/>
  <c r="P232" i="1"/>
  <c r="O232" i="1"/>
  <c r="P231" i="1"/>
  <c r="O231" i="1"/>
  <c r="P230" i="1"/>
  <c r="T229" i="1"/>
  <c r="R229" i="1"/>
  <c r="U229" i="1" s="1"/>
  <c r="V229" i="1" s="1"/>
  <c r="P229" i="1"/>
  <c r="I229" i="1"/>
  <c r="G229" i="1"/>
  <c r="J229" i="1" s="1"/>
  <c r="K229" i="1" s="1"/>
  <c r="P228" i="1"/>
  <c r="O228" i="1"/>
  <c r="P227" i="1"/>
  <c r="O227" i="1"/>
  <c r="P226" i="1"/>
  <c r="O226" i="1"/>
  <c r="P225" i="1"/>
  <c r="O225" i="1"/>
  <c r="T224" i="1"/>
  <c r="U224" i="1" s="1"/>
  <c r="V224" i="1" s="1"/>
  <c r="P224" i="1"/>
  <c r="O224" i="1"/>
  <c r="I224" i="1"/>
  <c r="G224" i="1"/>
  <c r="J224" i="1" s="1"/>
  <c r="K224" i="1" s="1"/>
  <c r="P223" i="1"/>
  <c r="O223" i="1"/>
  <c r="P222" i="1"/>
  <c r="O222" i="1"/>
  <c r="P221" i="1"/>
  <c r="O221" i="1"/>
  <c r="P220" i="1"/>
  <c r="O220" i="1"/>
  <c r="U219" i="1"/>
  <c r="V219" i="1" s="1"/>
  <c r="T219" i="1"/>
  <c r="P219" i="1"/>
  <c r="O219" i="1"/>
  <c r="I219" i="1"/>
  <c r="G219" i="1"/>
  <c r="J219" i="1" s="1"/>
  <c r="K219" i="1" s="1"/>
  <c r="P218" i="1"/>
  <c r="O218" i="1"/>
  <c r="P217" i="1"/>
  <c r="O217" i="1"/>
  <c r="P216" i="1"/>
  <c r="O216" i="1"/>
  <c r="P215" i="1"/>
  <c r="O215" i="1"/>
  <c r="T214" i="1"/>
  <c r="U214" i="1" s="1"/>
  <c r="V214" i="1" s="1"/>
  <c r="P214" i="1"/>
  <c r="O214" i="1"/>
  <c r="I214" i="1"/>
  <c r="G214" i="1"/>
  <c r="J214" i="1" s="1"/>
  <c r="K214" i="1" s="1"/>
  <c r="P213" i="1"/>
  <c r="O213" i="1"/>
  <c r="P212" i="1"/>
  <c r="O212" i="1"/>
  <c r="P211" i="1"/>
  <c r="O211" i="1"/>
  <c r="P210" i="1"/>
  <c r="O210" i="1"/>
  <c r="U209" i="1"/>
  <c r="V209" i="1" s="1"/>
  <c r="T209" i="1"/>
  <c r="P209" i="1"/>
  <c r="O209" i="1"/>
  <c r="I209" i="1"/>
  <c r="G209" i="1"/>
  <c r="J209" i="1" s="1"/>
  <c r="K209" i="1" s="1"/>
  <c r="P208" i="1"/>
  <c r="O208" i="1"/>
  <c r="P207" i="1"/>
  <c r="O207" i="1"/>
  <c r="P206" i="1"/>
  <c r="O206" i="1"/>
  <c r="P205" i="1"/>
  <c r="O205" i="1"/>
  <c r="T204" i="1"/>
  <c r="U204" i="1" s="1"/>
  <c r="V204" i="1" s="1"/>
  <c r="P204" i="1"/>
  <c r="O204" i="1"/>
  <c r="I204" i="1"/>
  <c r="G204" i="1"/>
  <c r="J204" i="1" s="1"/>
  <c r="K204" i="1" s="1"/>
  <c r="P203" i="1"/>
  <c r="O203" i="1"/>
  <c r="P202" i="1"/>
  <c r="O202" i="1"/>
  <c r="P201" i="1"/>
  <c r="O201" i="1"/>
  <c r="P200" i="1"/>
  <c r="O200" i="1"/>
  <c r="T199" i="1"/>
  <c r="R199" i="1"/>
  <c r="U199" i="1" s="1"/>
  <c r="V199" i="1" s="1"/>
  <c r="P199" i="1"/>
  <c r="O199" i="1"/>
  <c r="I199" i="1"/>
  <c r="G199" i="1"/>
  <c r="J199" i="1" s="1"/>
  <c r="K199" i="1" s="1"/>
  <c r="P198" i="1"/>
  <c r="O198" i="1"/>
  <c r="P197" i="1"/>
  <c r="O197" i="1"/>
  <c r="P196" i="1"/>
  <c r="O196" i="1"/>
  <c r="P195" i="1"/>
  <c r="O195" i="1"/>
  <c r="T194" i="1"/>
  <c r="R194" i="1"/>
  <c r="U194" i="1" s="1"/>
  <c r="V194" i="1" s="1"/>
  <c r="P194" i="1"/>
  <c r="O194" i="1"/>
  <c r="I194" i="1"/>
  <c r="G194" i="1"/>
  <c r="J194" i="1" s="1"/>
  <c r="K194" i="1" s="1"/>
  <c r="P193" i="1"/>
  <c r="O193" i="1"/>
  <c r="P192" i="1"/>
  <c r="O192" i="1"/>
  <c r="P191" i="1"/>
  <c r="O191" i="1"/>
  <c r="P190" i="1"/>
  <c r="O190" i="1"/>
  <c r="T189" i="1"/>
  <c r="R189" i="1"/>
  <c r="U189" i="1" s="1"/>
  <c r="V189" i="1" s="1"/>
  <c r="P189" i="1"/>
  <c r="O189" i="1"/>
  <c r="I189" i="1"/>
  <c r="G189" i="1"/>
  <c r="J189" i="1" s="1"/>
  <c r="K189" i="1" s="1"/>
  <c r="P188" i="1"/>
  <c r="O188" i="1"/>
  <c r="P187" i="1"/>
  <c r="O187" i="1"/>
  <c r="P186" i="1"/>
  <c r="O186" i="1"/>
  <c r="P185" i="1"/>
  <c r="O185" i="1"/>
  <c r="T184" i="1"/>
  <c r="R184" i="1"/>
  <c r="U184" i="1" s="1"/>
  <c r="V184" i="1" s="1"/>
  <c r="P184" i="1"/>
  <c r="O184" i="1"/>
  <c r="I184" i="1"/>
  <c r="G184" i="1"/>
  <c r="J184" i="1" s="1"/>
  <c r="K184" i="1" s="1"/>
  <c r="P183" i="1"/>
  <c r="O183" i="1"/>
  <c r="P182" i="1"/>
  <c r="O182" i="1"/>
  <c r="P181" i="1"/>
  <c r="O181" i="1"/>
  <c r="P180" i="1"/>
  <c r="O180" i="1"/>
  <c r="T179" i="1"/>
  <c r="R179" i="1"/>
  <c r="U179" i="1" s="1"/>
  <c r="V179" i="1" s="1"/>
  <c r="P179" i="1"/>
  <c r="O179" i="1"/>
  <c r="I179" i="1"/>
  <c r="G179" i="1"/>
  <c r="J179" i="1" s="1"/>
  <c r="K179" i="1" s="1"/>
  <c r="P178" i="1"/>
  <c r="O178" i="1"/>
  <c r="P177" i="1"/>
  <c r="O177" i="1"/>
  <c r="P176" i="1"/>
  <c r="O176" i="1"/>
  <c r="P175" i="1"/>
  <c r="O175" i="1"/>
  <c r="T174" i="1"/>
  <c r="R174" i="1"/>
  <c r="U174" i="1" s="1"/>
  <c r="V174" i="1" s="1"/>
  <c r="P174" i="1"/>
  <c r="O174" i="1"/>
  <c r="I174" i="1"/>
  <c r="G174" i="1"/>
  <c r="J174" i="1" s="1"/>
  <c r="K174" i="1" s="1"/>
  <c r="P173" i="1"/>
  <c r="O173" i="1"/>
  <c r="P172" i="1"/>
  <c r="O172" i="1"/>
  <c r="P171" i="1"/>
  <c r="O171" i="1"/>
  <c r="P170" i="1"/>
  <c r="O170" i="1"/>
  <c r="T169" i="1"/>
  <c r="R169" i="1"/>
  <c r="U169" i="1" s="1"/>
  <c r="V169" i="1" s="1"/>
  <c r="P169" i="1"/>
  <c r="O169" i="1"/>
  <c r="I169" i="1"/>
  <c r="G169" i="1"/>
  <c r="J169" i="1" s="1"/>
  <c r="K169" i="1" s="1"/>
  <c r="P168" i="1"/>
  <c r="O168" i="1"/>
  <c r="P167" i="1"/>
  <c r="O167" i="1"/>
  <c r="P166" i="1"/>
  <c r="O166" i="1"/>
  <c r="P165" i="1"/>
  <c r="O165" i="1"/>
  <c r="T164" i="1"/>
  <c r="R164" i="1"/>
  <c r="U164" i="1" s="1"/>
  <c r="V164" i="1" s="1"/>
  <c r="P164" i="1"/>
  <c r="O164" i="1"/>
  <c r="I164" i="1"/>
  <c r="G164" i="1"/>
  <c r="J164" i="1" s="1"/>
  <c r="K164" i="1" s="1"/>
  <c r="P163" i="1"/>
  <c r="O163" i="1"/>
  <c r="P162" i="1"/>
  <c r="O162" i="1"/>
  <c r="P161" i="1"/>
  <c r="O161" i="1"/>
  <c r="P160" i="1"/>
  <c r="O160" i="1"/>
  <c r="T159" i="1"/>
  <c r="R159" i="1"/>
  <c r="U159" i="1" s="1"/>
  <c r="V159" i="1" s="1"/>
  <c r="P159" i="1"/>
  <c r="O159" i="1"/>
  <c r="I159" i="1"/>
  <c r="G159" i="1"/>
  <c r="J159" i="1" s="1"/>
  <c r="K159" i="1" s="1"/>
  <c r="P158" i="1"/>
  <c r="O158" i="1"/>
  <c r="P157" i="1"/>
  <c r="O157" i="1"/>
  <c r="P156" i="1"/>
  <c r="O156" i="1"/>
  <c r="P155" i="1"/>
  <c r="O155" i="1"/>
  <c r="T154" i="1"/>
  <c r="R154" i="1"/>
  <c r="U154" i="1" s="1"/>
  <c r="V154" i="1" s="1"/>
  <c r="P154" i="1"/>
  <c r="O154" i="1"/>
  <c r="I154" i="1"/>
  <c r="G154" i="1"/>
  <c r="J154" i="1" s="1"/>
  <c r="K154" i="1" s="1"/>
  <c r="P153" i="1"/>
  <c r="O153" i="1"/>
  <c r="P152" i="1"/>
  <c r="O152" i="1"/>
  <c r="P151" i="1"/>
  <c r="O151" i="1"/>
  <c r="P150" i="1"/>
  <c r="O150" i="1"/>
  <c r="T149" i="1"/>
  <c r="R149" i="1"/>
  <c r="U149" i="1" s="1"/>
  <c r="V149" i="1" s="1"/>
  <c r="P149" i="1"/>
  <c r="O149" i="1"/>
  <c r="I149" i="1"/>
  <c r="G149" i="1"/>
  <c r="J149" i="1" s="1"/>
  <c r="K149" i="1" s="1"/>
  <c r="P148" i="1"/>
  <c r="O148" i="1"/>
  <c r="P147" i="1"/>
  <c r="O147" i="1"/>
  <c r="P146" i="1"/>
  <c r="O146" i="1"/>
  <c r="P145" i="1"/>
  <c r="O145" i="1"/>
  <c r="T144" i="1"/>
  <c r="R144" i="1"/>
  <c r="U144" i="1" s="1"/>
  <c r="V144" i="1" s="1"/>
  <c r="P144" i="1"/>
  <c r="O144" i="1"/>
  <c r="I144" i="1"/>
  <c r="G144" i="1"/>
  <c r="J144" i="1" s="1"/>
  <c r="K144" i="1" s="1"/>
  <c r="P143" i="1"/>
  <c r="O143" i="1"/>
  <c r="P142" i="1"/>
  <c r="O142" i="1"/>
  <c r="P141" i="1"/>
  <c r="O141" i="1"/>
  <c r="P140" i="1"/>
  <c r="O140" i="1"/>
  <c r="T139" i="1"/>
  <c r="R139" i="1"/>
  <c r="U139" i="1" s="1"/>
  <c r="V139" i="1" s="1"/>
  <c r="P139" i="1"/>
  <c r="O139" i="1"/>
  <c r="I139" i="1"/>
  <c r="G139" i="1"/>
  <c r="J139" i="1" s="1"/>
  <c r="K139" i="1" s="1"/>
  <c r="P138" i="1"/>
  <c r="O138" i="1"/>
  <c r="P137" i="1"/>
  <c r="O137" i="1"/>
  <c r="P136" i="1"/>
  <c r="O136" i="1"/>
  <c r="P135" i="1"/>
  <c r="O135" i="1"/>
  <c r="T134" i="1"/>
  <c r="R134" i="1"/>
  <c r="U134" i="1" s="1"/>
  <c r="V134" i="1" s="1"/>
  <c r="P134" i="1"/>
  <c r="I134" i="1"/>
  <c r="G134" i="1"/>
  <c r="J134" i="1" s="1"/>
  <c r="K134" i="1" s="1"/>
  <c r="P133" i="1"/>
  <c r="O133" i="1"/>
  <c r="P132" i="1"/>
  <c r="O132" i="1"/>
  <c r="P131" i="1"/>
  <c r="O131" i="1"/>
  <c r="P130" i="1"/>
  <c r="O130" i="1"/>
  <c r="T129" i="1"/>
  <c r="R129" i="1"/>
  <c r="U129" i="1" s="1"/>
  <c r="V129" i="1" s="1"/>
  <c r="I129" i="1"/>
  <c r="G129" i="1"/>
  <c r="J129" i="1" s="1"/>
  <c r="K129" i="1" s="1"/>
  <c r="P128" i="1"/>
  <c r="O128" i="1"/>
  <c r="P127" i="1"/>
  <c r="O127" i="1"/>
  <c r="P126" i="1"/>
  <c r="O126" i="1"/>
  <c r="P125" i="1"/>
  <c r="O125" i="1"/>
  <c r="T124" i="1"/>
  <c r="R124" i="1"/>
  <c r="U124" i="1" s="1"/>
  <c r="V124" i="1" s="1"/>
  <c r="I124" i="1"/>
  <c r="G124" i="1"/>
  <c r="J124" i="1" s="1"/>
  <c r="K124" i="1" s="1"/>
  <c r="P123" i="1"/>
  <c r="O123" i="1"/>
  <c r="P122" i="1"/>
  <c r="O122" i="1"/>
  <c r="P121" i="1"/>
  <c r="O121" i="1"/>
  <c r="P120" i="1"/>
  <c r="O120" i="1"/>
  <c r="T119" i="1"/>
  <c r="R119" i="1"/>
  <c r="U119" i="1" s="1"/>
  <c r="V119" i="1" s="1"/>
  <c r="P119" i="1"/>
  <c r="I119" i="1"/>
  <c r="G119" i="1"/>
  <c r="J119" i="1" s="1"/>
  <c r="K119" i="1" s="1"/>
  <c r="P118" i="1"/>
  <c r="O118" i="1"/>
  <c r="P117" i="1"/>
  <c r="O117" i="1"/>
  <c r="P116" i="1"/>
  <c r="O116" i="1"/>
  <c r="P115" i="1"/>
  <c r="O115" i="1"/>
  <c r="T114" i="1"/>
  <c r="R114" i="1"/>
  <c r="U114" i="1" s="1"/>
  <c r="V114" i="1" s="1"/>
  <c r="P114" i="1"/>
  <c r="I114" i="1"/>
  <c r="G114" i="1"/>
  <c r="P113" i="1"/>
  <c r="O113" i="1"/>
  <c r="P112" i="1"/>
  <c r="O112" i="1"/>
  <c r="P111" i="1"/>
  <c r="O111" i="1"/>
  <c r="O110" i="1"/>
  <c r="T109" i="1"/>
  <c r="R109" i="1"/>
  <c r="U109" i="1" s="1"/>
  <c r="V109" i="1" s="1"/>
  <c r="O109" i="1"/>
  <c r="I109" i="1"/>
  <c r="G109" i="1"/>
  <c r="P108" i="1"/>
  <c r="O108" i="1"/>
  <c r="P107" i="1"/>
  <c r="O107" i="1"/>
  <c r="P106" i="1"/>
  <c r="O106" i="1"/>
  <c r="O105" i="1"/>
  <c r="T104" i="1"/>
  <c r="R104" i="1"/>
  <c r="U104" i="1" s="1"/>
  <c r="V104" i="1" s="1"/>
  <c r="O104" i="1"/>
  <c r="I104" i="1"/>
  <c r="G104" i="1"/>
  <c r="P103" i="1"/>
  <c r="O103" i="1"/>
  <c r="P102" i="1"/>
  <c r="O102" i="1"/>
  <c r="P101" i="1"/>
  <c r="P100" i="1"/>
  <c r="T99" i="1"/>
  <c r="R99" i="1"/>
  <c r="U99" i="1" s="1"/>
  <c r="V99" i="1" s="1"/>
  <c r="I99" i="1"/>
  <c r="G99" i="1"/>
  <c r="J99" i="1" s="1"/>
  <c r="K99" i="1" s="1"/>
  <c r="P98" i="1"/>
  <c r="O98" i="1"/>
  <c r="P97" i="1"/>
  <c r="O97" i="1"/>
  <c r="P96" i="1"/>
  <c r="O96" i="1"/>
  <c r="P95" i="1"/>
  <c r="O95" i="1"/>
  <c r="T94" i="1"/>
  <c r="R94" i="1"/>
  <c r="U94" i="1" s="1"/>
  <c r="V94" i="1" s="1"/>
  <c r="O94" i="1"/>
  <c r="I94" i="1"/>
  <c r="G94" i="1"/>
  <c r="J94" i="1" s="1"/>
  <c r="K94" i="1" s="1"/>
  <c r="P93" i="1"/>
  <c r="O93" i="1"/>
  <c r="P92" i="1"/>
  <c r="O92" i="1"/>
  <c r="P91" i="1"/>
  <c r="T89" i="1"/>
  <c r="R89" i="1"/>
  <c r="U89" i="1" s="1"/>
  <c r="V89" i="1" s="1"/>
  <c r="I89" i="1"/>
  <c r="G89" i="1"/>
  <c r="J89" i="1" s="1"/>
  <c r="K89" i="1" s="1"/>
  <c r="P88" i="1"/>
  <c r="O88" i="1"/>
  <c r="P87" i="1"/>
  <c r="O87" i="1"/>
  <c r="P86" i="1"/>
  <c r="P85" i="1"/>
  <c r="T84" i="1"/>
  <c r="R84" i="1"/>
  <c r="U84" i="1" s="1"/>
  <c r="V84" i="1" s="1"/>
  <c r="P84" i="1"/>
  <c r="I84" i="1"/>
  <c r="G84" i="1"/>
  <c r="J84" i="1" s="1"/>
  <c r="K84" i="1" s="1"/>
  <c r="P83" i="1"/>
  <c r="O83" i="1"/>
  <c r="P82" i="1"/>
  <c r="O82" i="1"/>
  <c r="P81" i="1"/>
  <c r="O81" i="1"/>
  <c r="P80" i="1"/>
  <c r="O80" i="1"/>
  <c r="T79" i="1"/>
  <c r="R79" i="1"/>
  <c r="U79" i="1" s="1"/>
  <c r="V79" i="1" s="1"/>
  <c r="P79" i="1"/>
  <c r="I79" i="1"/>
  <c r="G79" i="1"/>
  <c r="J79" i="1" s="1"/>
  <c r="K79" i="1" s="1"/>
  <c r="P78" i="1"/>
  <c r="O78" i="1"/>
  <c r="P77" i="1"/>
  <c r="O77" i="1"/>
  <c r="P76" i="1"/>
  <c r="O76" i="1"/>
  <c r="P75" i="1"/>
  <c r="O75" i="1"/>
  <c r="T74" i="1"/>
  <c r="R74" i="1"/>
  <c r="U74" i="1" s="1"/>
  <c r="V74" i="1" s="1"/>
  <c r="P74" i="1"/>
  <c r="I74" i="1"/>
  <c r="G74" i="1"/>
  <c r="J74" i="1" s="1"/>
  <c r="K74" i="1" s="1"/>
  <c r="P73" i="1"/>
  <c r="O73" i="1"/>
  <c r="P72" i="1"/>
  <c r="O72" i="1"/>
  <c r="P71" i="1"/>
  <c r="O71" i="1"/>
  <c r="P70" i="1"/>
  <c r="O70" i="1"/>
  <c r="T69" i="1"/>
  <c r="R69" i="1"/>
  <c r="U69" i="1" s="1"/>
  <c r="V69" i="1" s="1"/>
  <c r="I69" i="1"/>
  <c r="G69" i="1"/>
  <c r="J69" i="1" s="1"/>
  <c r="K69" i="1" s="1"/>
  <c r="P68" i="1"/>
  <c r="O68" i="1"/>
  <c r="P67" i="1"/>
  <c r="O67" i="1"/>
  <c r="P66" i="1"/>
  <c r="P65" i="1"/>
  <c r="T64" i="1"/>
  <c r="R64" i="1"/>
  <c r="U64" i="1" s="1"/>
  <c r="V64" i="1" s="1"/>
  <c r="P64" i="1"/>
  <c r="I64" i="1"/>
  <c r="G64" i="1"/>
  <c r="J64" i="1" s="1"/>
  <c r="K64" i="1" s="1"/>
  <c r="P63" i="1"/>
  <c r="O63" i="1"/>
  <c r="P62" i="1"/>
  <c r="O62" i="1"/>
  <c r="P61" i="1"/>
  <c r="O61" i="1"/>
  <c r="P60" i="1"/>
  <c r="T59" i="1"/>
  <c r="R59" i="1"/>
  <c r="U59" i="1" s="1"/>
  <c r="V59" i="1" s="1"/>
  <c r="I59" i="1"/>
  <c r="G59" i="1"/>
  <c r="J59" i="1" s="1"/>
  <c r="K59" i="1" s="1"/>
  <c r="P58" i="1"/>
  <c r="O58" i="1"/>
  <c r="P57" i="1"/>
  <c r="O57" i="1"/>
  <c r="P56" i="1"/>
  <c r="O56" i="1"/>
  <c r="P55" i="1"/>
  <c r="O55" i="1"/>
  <c r="T54" i="1"/>
  <c r="R54" i="1"/>
  <c r="U54" i="1" s="1"/>
  <c r="V54" i="1" s="1"/>
  <c r="P54" i="1"/>
  <c r="I54" i="1"/>
  <c r="G54" i="1"/>
  <c r="J54" i="1" s="1"/>
  <c r="K54" i="1" s="1"/>
  <c r="P53" i="1"/>
  <c r="O53" i="1"/>
  <c r="P52" i="1"/>
  <c r="O52" i="1"/>
  <c r="P50" i="1"/>
  <c r="T49" i="1"/>
  <c r="R49" i="1"/>
  <c r="U49" i="1" s="1"/>
  <c r="V49" i="1" s="1"/>
  <c r="I49" i="1"/>
  <c r="G49" i="1"/>
  <c r="J49" i="1" s="1"/>
  <c r="K49" i="1" s="1"/>
  <c r="P48" i="1"/>
  <c r="O48" i="1"/>
  <c r="P47" i="1"/>
  <c r="O47" i="1"/>
  <c r="P46" i="1"/>
  <c r="P45" i="1"/>
  <c r="T44" i="1"/>
  <c r="R44" i="1"/>
  <c r="U44" i="1" s="1"/>
  <c r="V44" i="1" s="1"/>
  <c r="P44" i="1"/>
  <c r="I44" i="1"/>
  <c r="G44" i="1"/>
  <c r="J44" i="1" s="1"/>
  <c r="K44" i="1" s="1"/>
  <c r="P43" i="1"/>
  <c r="O43" i="1"/>
  <c r="P42" i="1"/>
  <c r="O42" i="1"/>
  <c r="P41" i="1"/>
  <c r="O41" i="1"/>
  <c r="P40" i="1"/>
  <c r="T39" i="1"/>
  <c r="R39" i="1"/>
  <c r="U39" i="1" s="1"/>
  <c r="V39" i="1" s="1"/>
  <c r="P39" i="1"/>
  <c r="I39" i="1"/>
  <c r="G39" i="1"/>
  <c r="J39" i="1" s="1"/>
  <c r="K39" i="1" s="1"/>
  <c r="P38" i="1"/>
  <c r="O38" i="1"/>
  <c r="P37" i="1"/>
  <c r="O37" i="1"/>
  <c r="P36" i="1"/>
  <c r="O36" i="1"/>
  <c r="P35" i="1"/>
  <c r="T34" i="1"/>
  <c r="R34" i="1"/>
  <c r="U34" i="1" s="1"/>
  <c r="V34" i="1" s="1"/>
  <c r="P34" i="1"/>
  <c r="I34" i="1"/>
  <c r="G34" i="1"/>
  <c r="J34" i="1" s="1"/>
  <c r="K34" i="1" s="1"/>
  <c r="P33" i="1"/>
  <c r="O33" i="1"/>
  <c r="P32" i="1"/>
  <c r="P31" i="1"/>
  <c r="T29" i="1"/>
  <c r="R29" i="1"/>
  <c r="U29" i="1" s="1"/>
  <c r="V29" i="1" s="1"/>
  <c r="I29" i="1"/>
  <c r="G29" i="1"/>
  <c r="J29" i="1" s="1"/>
  <c r="K29" i="1" s="1"/>
  <c r="P28" i="1"/>
  <c r="O28" i="1"/>
  <c r="P27" i="1"/>
  <c r="O27" i="1"/>
  <c r="P26" i="1"/>
  <c r="P25" i="1"/>
  <c r="D25" i="1"/>
  <c r="T24" i="1"/>
  <c r="R24" i="1"/>
  <c r="U24" i="1" s="1"/>
  <c r="V24" i="1" s="1"/>
  <c r="P24" i="1"/>
  <c r="I24" i="1"/>
  <c r="G24" i="1"/>
  <c r="J24" i="1" s="1"/>
  <c r="K24" i="1" s="1"/>
  <c r="P23" i="1"/>
  <c r="O23" i="1"/>
  <c r="P22" i="1"/>
  <c r="O22" i="1"/>
  <c r="P21" i="1"/>
  <c r="O21" i="1"/>
  <c r="P20" i="1"/>
  <c r="O20" i="1"/>
  <c r="T19" i="1"/>
  <c r="R19" i="1"/>
  <c r="U19" i="1" s="1"/>
  <c r="V19" i="1" s="1"/>
  <c r="P19" i="1"/>
  <c r="I19" i="1"/>
  <c r="G19" i="1"/>
  <c r="J19" i="1" s="1"/>
  <c r="K19" i="1" s="1"/>
  <c r="P18" i="1"/>
  <c r="O18" i="1"/>
  <c r="P17" i="1"/>
  <c r="O17" i="1"/>
  <c r="P16" i="1"/>
  <c r="O16" i="1"/>
  <c r="P15" i="1"/>
  <c r="T14" i="1"/>
  <c r="R14" i="1"/>
  <c r="U14" i="1" s="1"/>
  <c r="V14" i="1" s="1"/>
  <c r="P14" i="1"/>
  <c r="I14" i="1"/>
  <c r="G14" i="1"/>
  <c r="J14" i="1" s="1"/>
  <c r="K14" i="1" s="1"/>
  <c r="P13" i="1"/>
  <c r="O13" i="1"/>
  <c r="P12" i="1"/>
  <c r="O12" i="1"/>
  <c r="P11" i="1"/>
  <c r="O11" i="1"/>
  <c r="O10" i="1"/>
  <c r="T9" i="1"/>
  <c r="R9" i="1"/>
  <c r="U9" i="1" s="1"/>
  <c r="V9" i="1" s="1"/>
  <c r="P9" i="1"/>
  <c r="I9" i="1"/>
  <c r="G9" i="1"/>
  <c r="J9" i="1" s="1"/>
  <c r="K9" i="1" s="1"/>
  <c r="J104" i="1" l="1"/>
  <c r="K104" i="1" s="1"/>
  <c r="J109" i="1"/>
  <c r="K109" i="1" s="1"/>
  <c r="J114" i="1"/>
  <c r="K114" i="1" s="1"/>
  <c r="J319" i="1"/>
  <c r="K319" i="1" s="1"/>
  <c r="U324" i="1"/>
  <c r="V324" i="1" s="1"/>
  <c r="U329" i="1"/>
  <c r="V329" i="1" s="1"/>
  <c r="J334" i="1"/>
  <c r="K334" i="1" s="1"/>
  <c r="U339" i="1"/>
  <c r="V339" i="1" s="1"/>
  <c r="J344" i="1"/>
  <c r="K344" i="1" s="1"/>
  <c r="J339" i="1"/>
  <c r="K339" i="1" s="1"/>
  <c r="U319" i="1"/>
  <c r="V319" i="1" s="1"/>
  <c r="J324" i="1"/>
  <c r="K324" i="1" s="1"/>
  <c r="U314" i="1"/>
  <c r="V314" i="1" s="1"/>
</calcChain>
</file>

<file path=xl/comments1.xml><?xml version="1.0" encoding="utf-8"?>
<comments xmlns="http://schemas.openxmlformats.org/spreadsheetml/2006/main">
  <authors>
    <author>PC_8</author>
    <author xml:space="preserve">León Arango </author>
  </authors>
  <commentList>
    <comment ref="B5"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5"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5" authorId="0" shapeId="0">
      <text>
        <r>
          <rPr>
            <b/>
            <sz val="9"/>
            <color indexed="81"/>
            <rFont val="Tahoma"/>
            <family val="2"/>
          </rPr>
          <t>Causa: Todos aquellos factores internos o externos que solos o en combinación con otros, pueden producir la materialización del riesgo o la oportunidad.</t>
        </r>
      </text>
    </comment>
    <comment ref="E5" authorId="0" shapeId="0">
      <text>
        <r>
          <rPr>
            <b/>
            <sz val="9"/>
            <color indexed="81"/>
            <rFont val="Tahoma"/>
            <family val="2"/>
          </rPr>
          <t>Resultado de un evento que afecta positiva o negativamente los objetivos de la entidad, los procesos, sus grupos de valor y demás partes interesadas.</t>
        </r>
      </text>
    </comment>
    <comment ref="F5"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5" authorId="0" shapeId="0">
      <text>
        <r>
          <rPr>
            <b/>
            <sz val="9"/>
            <color indexed="81"/>
            <rFont val="Tahoma"/>
            <family val="2"/>
          </rPr>
          <t>Es la respuesta establecida para la mitigación de los diferentes riesgos / oportunidades.</t>
        </r>
      </text>
    </comment>
    <comment ref="M5"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5" authorId="0" shapeId="0">
      <text>
        <r>
          <rPr>
            <b/>
            <sz val="9"/>
            <color indexed="81"/>
            <rFont val="Tahoma"/>
            <family val="2"/>
          </rPr>
          <t>Nivel de riesgo que permanece después luego de tomar medidas de tratamiento del riesgo.</t>
        </r>
      </text>
    </comment>
    <comment ref="AA5"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6" authorId="0" shapeId="0">
      <text>
        <r>
          <rPr>
            <b/>
            <sz val="9"/>
            <color indexed="81"/>
            <rFont val="Tahoma"/>
            <family val="2"/>
          </rPr>
          <t>Se entiende la probabilidad de ocurrencia del riesgo, ésta puede ser medida con criterios de frecuencia o factibilidad.</t>
        </r>
      </text>
    </comment>
    <comment ref="H8"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8"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9"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16"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17"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24"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25"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32"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33"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G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K40"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G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K41"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<sst xmlns="http://schemas.openxmlformats.org/spreadsheetml/2006/main" count="6296" uniqueCount="1076">
  <si>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</si>
  <si>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</si>
  <si>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</si>
  <si>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</si>
  <si>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</si>
  <si>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</si>
  <si>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</si>
  <si>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</si>
  <si>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</si>
  <si>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</si>
  <si>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</si>
  <si>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</si>
  <si>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</si>
  <si>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</si>
  <si>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</si>
  <si>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</si>
  <si>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</si>
  <si>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</si>
  <si>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</si>
  <si>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</si>
  <si>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</si>
  <si>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</si>
  <si>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</si>
  <si>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</si>
  <si>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</si>
  <si>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</si>
  <si>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</si>
  <si>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</si>
  <si>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</si>
  <si>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</si>
  <si>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</si>
  <si>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</si>
  <si>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</si>
  <si>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</si>
  <si>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</si>
  <si>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</si>
  <si>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</si>
  <si>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</si>
  <si>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</si>
  <si>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</si>
  <si>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</si>
  <si>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</si>
  <si>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</si>
  <si>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</si>
  <si>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</si>
  <si>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</si>
  <si>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</si>
  <si>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</si>
  <si>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</si>
  <si>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</si>
  <si>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</si>
  <si>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</si>
  <si>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</si>
  <si>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</si>
  <si>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</si>
  <si>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</si>
  <si>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</si>
  <si>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</si>
  <si>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</si>
  <si>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</si>
  <si>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</si>
  <si>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</si>
  <si>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</si>
  <si>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</si>
  <si>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</si>
  <si>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</si>
  <si>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</si>
  <si>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</si>
  <si>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</si>
  <si>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</si>
  <si>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</si>
  <si>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</si>
  <si>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</si>
  <si>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</si>
  <si>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</si>
  <si>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</si>
  <si>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</si>
  <si>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</si>
  <si>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</si>
  <si>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</si>
  <si>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</si>
  <si>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</si>
  <si>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</si>
  <si>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</si>
  <si>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</si>
  <si>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</si>
  <si>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</si>
  <si>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</si>
  <si>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</si>
  <si>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</si>
  <si>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</si>
  <si>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</si>
  <si>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</si>
  <si>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</si>
  <si>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</si>
  <si>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</si>
  <si>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</si>
  <si>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</si>
  <si>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</si>
  <si>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</si>
  <si>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</si>
  <si>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</si>
  <si>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</si>
  <si>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</si>
  <si>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</si>
  <si>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</si>
  <si>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</si>
  <si>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</si>
  <si>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</si>
  <si>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</si>
  <si>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</si>
  <si>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</si>
  <si>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</si>
  <si>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</si>
  <si>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</si>
  <si>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</si>
  <si>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</si>
  <si>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</si>
  <si>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</si>
  <si>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</si>
  <si>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</si>
  <si>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</si>
  <si>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</si>
  <si>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</si>
  <si>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</si>
  <si>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</si>
  <si>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</si>
  <si>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</si>
  <si>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</si>
  <si>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</si>
  <si>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</si>
  <si>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</si>
  <si>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</si>
  <si>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</si>
  <si>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</si>
  <si>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</si>
  <si>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</si>
  <si>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</si>
  <si>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</si>
  <si>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</si>
  <si>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</si>
  <si>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</si>
  <si>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</si>
  <si>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</si>
  <si>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</si>
  <si>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</si>
  <si>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</si>
  <si>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</si>
  <si>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</si>
  <si>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</si>
  <si>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</si>
  <si>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</si>
  <si>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</si>
  <si>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</si>
  <si>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</si>
  <si>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</si>
  <si>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</si>
  <si>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</si>
  <si>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</si>
  <si>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</si>
  <si>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</si>
  <si>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</si>
  <si>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</si>
  <si>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</si>
  <si>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</si>
  <si>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</si>
  <si>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</si>
  <si>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</si>
  <si>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</si>
  <si>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</si>
  <si>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</si>
  <si>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</si>
  <si>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</si>
  <si>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</si>
  <si>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</si>
  <si>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</si>
  <si>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</si>
  <si>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</si>
  <si>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</si>
  <si>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</si>
  <si>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</si>
  <si>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</si>
  <si>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</si>
  <si>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</si>
  <si>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</si>
  <si>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</si>
  <si>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</si>
  <si>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</si>
  <si>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</si>
  <si>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</si>
  <si>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</si>
  <si>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</si>
  <si>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</si>
  <si>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</si>
  <si>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</si>
  <si>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</si>
  <si>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</si>
  <si>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</si>
  <si>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</si>
  <si>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</si>
  <si>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</si>
  <si>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</si>
  <si>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</si>
  <si>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</si>
  <si>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</si>
  <si>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</si>
  <si>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</si>
  <si>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</si>
  <si>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</si>
  <si>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</si>
  <si>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</si>
  <si>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</si>
  <si>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</si>
  <si>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</si>
  <si>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</si>
  <si>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</si>
  <si>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</si>
  <si>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</si>
  <si>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</si>
  <si>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</si>
  <si>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</si>
  <si>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</si>
  <si>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</si>
  <si>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</si>
  <si>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</si>
  <si>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</si>
  <si>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</si>
  <si>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</si>
  <si>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</si>
  <si>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</si>
  <si>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</si>
  <si>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</si>
  <si>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</si>
  <si>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</si>
  <si>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</si>
  <si>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</si>
  <si>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</si>
  <si>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</si>
  <si>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</si>
  <si>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</si>
  <si>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</si>
  <si>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</si>
  <si>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</si>
  <si>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</si>
  <si>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</si>
  <si>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</si>
  <si>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</si>
  <si>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</si>
  <si>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</si>
  <si>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</si>
  <si>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</si>
  <si>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</si>
  <si>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</si>
  <si>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</si>
  <si>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</si>
  <si>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</si>
  <si>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</si>
  <si>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</si>
  <si>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</si>
  <si>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</si>
  <si>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</si>
  <si>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</si>
  <si>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</si>
  <si>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</si>
  <si>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</si>
  <si>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</si>
  <si>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</si>
  <si>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</si>
  <si>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</si>
  <si>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</si>
  <si>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</si>
  <si>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</si>
  <si>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</si>
  <si>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</si>
  <si>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</si>
  <si>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</si>
  <si>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</si>
  <si>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</si>
  <si>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</si>
  <si>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</si>
  <si>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</si>
  <si>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</si>
  <si>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</si>
  <si>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</si>
  <si>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</si>
  <si>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</si>
  <si>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</si>
  <si>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</si>
  <si>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</si>
  <si>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</si>
  <si>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</si>
  <si>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</si>
  <si>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</si>
  <si>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</si>
  <si>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</si>
  <si>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</si>
  <si>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</si>
  <si>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</si>
  <si>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</si>
  <si>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</si>
  <si>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</si>
  <si>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</si>
  <si>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</si>
  <si>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</si>
  <si>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</si>
  <si>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</si>
  <si>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</si>
  <si>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</si>
  <si>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</si>
  <si>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</si>
  <si>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</si>
  <si>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</si>
  <si>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</si>
  <si>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</si>
  <si>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</si>
  <si>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</si>
  <si>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</si>
  <si>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</si>
  <si>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</si>
  <si>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</si>
  <si>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</si>
  <si>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</si>
  <si>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</si>
  <si>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</si>
  <si>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</si>
  <si>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</si>
  <si>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</si>
  <si>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</si>
  <si>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</si>
  <si>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</si>
  <si>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</si>
  <si>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</si>
  <si>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</si>
  <si>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</si>
  <si>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</si>
  <si>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</si>
  <si>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</si>
  <si>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</si>
  <si>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</si>
  <si>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</si>
  <si>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</si>
  <si>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</si>
  <si>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</si>
  <si>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</si>
  <si>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</si>
  <si>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</si>
  <si>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</si>
  <si>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</si>
  <si>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</si>
  <si>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r>
      <rPr>
        <b/>
        <sz val="11"/>
        <color rgb="FFC00000"/>
        <rFont val="Calibri"/>
        <family val="2"/>
        <scheme val="minor"/>
      </rPr>
      <t>VI. TRATAMIENTO MEDIDA DE RESPUESTA DEL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</si>
  <si>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r>
      <t xml:space="preserve">VII. TRATAMIENTO/MEDIDAS DE RESPUESTA DE LAS OPORTUNIDADES
</t>
    </r>
    <r>
      <rPr>
        <sz val="11"/>
        <rFont val="Calibri"/>
        <family val="2"/>
        <scheme val="minor"/>
      </rPr>
      <t>(Es la respuesta establecida para incremetar las oportunidades identificadas)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</si>
  <si>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</si>
  <si>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</si>
  <si>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</si>
  <si>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</si>
  <si>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</si>
  <si>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</si>
  <si>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</si>
  <si>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</si>
  <si>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</si>
  <si>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</si>
  <si>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</si>
  <si>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</si>
  <si>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</si>
  <si>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</si>
  <si>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</si>
  <si>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</si>
  <si>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</si>
  <si>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</si>
  <si>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</si>
  <si>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</si>
  <si>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</si>
  <si>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</si>
  <si>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</si>
  <si>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</si>
  <si>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</si>
  <si>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</si>
  <si>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</si>
  <si>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</si>
  <si>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</si>
  <si>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</si>
  <si>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</si>
  <si>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</si>
  <si>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</si>
  <si>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</si>
  <si>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</si>
  <si>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</si>
  <si>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</si>
  <si>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</si>
  <si>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</si>
  <si>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</si>
  <si>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</si>
  <si>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</si>
  <si>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</si>
  <si>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</si>
  <si>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</si>
  <si>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</si>
  <si>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</si>
  <si>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</si>
  <si>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</si>
  <si>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</si>
  <si>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</si>
  <si>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</si>
  <si>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</si>
  <si>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</si>
  <si>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</si>
  <si>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</si>
  <si>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</si>
  <si>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r>
      <t xml:space="preserve">Incumplimiento en la entrega de Informes a Organismos de Control 
</t>
    </r>
    <r>
      <rPr>
        <b/>
        <sz val="10"/>
        <color theme="1"/>
        <rFont val="Arial Narrow"/>
        <family val="2"/>
      </rPr>
      <t>(Gestión de Alta Dirección)</t>
    </r>
  </si>
  <si>
    <t>Reporte inoportuno de información por parte de las dependecias</t>
  </si>
  <si>
    <t>Apertura de proceso sancionatorios.</t>
  </si>
  <si>
    <t>Cese de actividades por fuerza mayor</t>
  </si>
  <si>
    <t xml:space="preserve">Enviar comunicaciones a las dependencias recordando la fecha de entrega de la información </t>
  </si>
  <si>
    <t>Gestionar ante el organismo de control nuevo fecha para la entrega de la información</t>
  </si>
  <si>
    <t>x</t>
  </si>
  <si>
    <t>Rector</t>
  </si>
  <si>
    <t>Según programación del ente de control</t>
  </si>
  <si>
    <t>Correos electronicos</t>
  </si>
  <si>
    <t xml:space="preserve">Inexistencia de Notificaciones  por parte de los entes de control relacionada con el incumplimiento en la entrega de informes </t>
  </si>
  <si>
    <t>Según situación presentada</t>
  </si>
  <si>
    <t>Oficios</t>
  </si>
  <si>
    <t>Poca motivación de los auditores internos</t>
  </si>
  <si>
    <t>1. no se cumple con los principios del SGC.
2. Estancamiento del SGC y desertificación</t>
  </si>
  <si>
    <t>No hay disponibilidad de tiempo por parte de los auditores internos de calidad y auditados</t>
  </si>
  <si>
    <t>Estímulos a los Auditores Internos por parte de la Institución</t>
  </si>
  <si>
    <t>Programación y notificación oportuna de auditorias internas de calidad</t>
  </si>
  <si>
    <t>Anual</t>
  </si>
  <si>
    <t>* Reconocimiento público.
*Curso de formación en el área de calidad</t>
  </si>
  <si>
    <t>Cumplimiento del programa de auditorías internas de calidad</t>
  </si>
  <si>
    <t>Jefe Oficina de Planeación</t>
  </si>
  <si>
    <t>Correo electrónico</t>
  </si>
  <si>
    <t>Desconocimiento del procedimiento de PQR</t>
  </si>
  <si>
    <t>1. Sanciones
2. Insatisfacción de las partes interesadas
3. pérdida de credibilidad en el procedimiento de PQR</t>
  </si>
  <si>
    <t>Desconocimiento de las repercuciones legales</t>
  </si>
  <si>
    <t>Socializar el procedimiento de PQR</t>
  </si>
  <si>
    <t>Funcionario de PQR</t>
  </si>
  <si>
    <t>Semestral</t>
  </si>
  <si>
    <t>*Registros de Asistencia
*Boletines informativos</t>
  </si>
  <si>
    <t>Trámites oportunos de las PQR</t>
  </si>
  <si>
    <t>Pérdida de Registro Calificado</t>
  </si>
  <si>
    <t>*Vicerrector académico
*Jefe de aseguramiento de la Calidad
*Consejos de Facultad
*Comité curricular</t>
  </si>
  <si>
    <t>Permanente</t>
  </si>
  <si>
    <t>permanente</t>
  </si>
  <si>
    <t>Resoluciones
Actas
Documentos</t>
  </si>
  <si>
    <t>Bienestar Universitario</t>
  </si>
  <si>
    <t>TODOS LOS PROCESOS</t>
  </si>
  <si>
    <t>Según Calendario</t>
  </si>
  <si>
    <r>
      <t xml:space="preserve">Desercion estudiantil a nivel institucional. </t>
    </r>
    <r>
      <rPr>
        <b/>
        <sz val="10"/>
        <color theme="1"/>
        <rFont val="Arial Narrow"/>
        <family val="2"/>
      </rPr>
      <t>(Formación - Vicerrectoría Académica)</t>
    </r>
  </si>
  <si>
    <t xml:space="preserve">Bajo registro institucional de  rendimiento academico   </t>
  </si>
  <si>
    <t xml:space="preserve">Disminuciòn de la cobertura.                Menos porcentaje de estudiantes graduados.             Disminucion de los recursos propios. </t>
  </si>
  <si>
    <t xml:space="preserve">Falta de articulacion entre la educacion superior y la educacion media. </t>
  </si>
  <si>
    <t>Induccion profesonal.
Evaluar los incentivos e implementacion de aquellos regulados.
Jornada de induccion.  Cátedra de Vida Universitaria / dirigida a orientar la vida estudiantil y a generar el sentido de pertenencia</t>
  </si>
  <si>
    <t>Capacitación para el manejo de TIC'S</t>
  </si>
  <si>
    <t>Seguimiento a los estudiantes con bajo rendimiento academico.</t>
  </si>
  <si>
    <t xml:space="preserve">Vicerrector Academico,                  Jefes de departamento,                                         Jefe Division Biernestar  Social Universitario, Consejos de Facultad. </t>
  </si>
  <si>
    <t xml:space="preserve">Actas,
Resoluciones, documentos. </t>
  </si>
  <si>
    <t>Indicador de permencia de los proogramas académicios por encima del 96%</t>
  </si>
  <si>
    <r>
      <t xml:space="preserve">Insuficiencia de personal docente calificado para cubrir las diferentes áreas de formación universitaria. </t>
    </r>
    <r>
      <rPr>
        <b/>
        <sz val="10"/>
        <color theme="1"/>
        <rFont val="Arial Narrow"/>
        <family val="2"/>
      </rPr>
      <t>(Formación - Vicerrectoría Académica)</t>
    </r>
  </si>
  <si>
    <t>Concursos docentes desiertos</t>
  </si>
  <si>
    <t>Los profesores en un área específica no son suficientes.</t>
  </si>
  <si>
    <t>Incremento en la población estudiantil</t>
  </si>
  <si>
    <t>Vinculación de profesores en modalidad ocasional</t>
  </si>
  <si>
    <t>Contratación de profesores cátedra</t>
  </si>
  <si>
    <t>Concursos de méritos docentes</t>
  </si>
  <si>
    <t>Plan de capacitación  Docente</t>
  </si>
  <si>
    <t>Vicerrector Academico
Consejo Académico</t>
  </si>
  <si>
    <t>Resoluciones y documentos sobre plan de capacitación y concurso docente</t>
  </si>
  <si>
    <t>Concurso docente</t>
  </si>
  <si>
    <r>
      <t xml:space="preserve">Pérdida de la pertinencia de los programas académicos. </t>
    </r>
    <r>
      <rPr>
        <b/>
        <sz val="10"/>
        <color theme="1"/>
        <rFont val="Arial Narrow"/>
        <family val="2"/>
      </rPr>
      <t>(Formación - Facultad de Educación y Ciencias)</t>
    </r>
  </si>
  <si>
    <t>Descontexttualización de los curriculos, no aplicación y/o diseño de los resultados de aprendizajes y las competencias del egresado del programa de pregrado, a partir de la resolución Resolución 21795 de 19 nov 2020. Como tamién la falta de un PEP actualizado y pertinente con su saber ser.</t>
  </si>
  <si>
    <t>Falta de un Estudio de pertinencia, como también de tendencia con el mercado laboral, oportuno para el proceso de autoevaluación, a nivel regional y nacional para la oferta académica del programa de pregrado .</t>
  </si>
  <si>
    <t>Talleres de capacitación a los docentes y comité curriculares de cada programa para la apropiación de la política de gestión curricular y procesos educativos sistemicos, a partir de los nuevos lineamientos del decreto 1330 de 2020 por el Ministerio de Educación Nacional, como también la actualización del PEP.</t>
  </si>
  <si>
    <t>Realizar el estudio de pertinencia y matriz FODA para analizar le mercado laboral para la oferta del programa de pregrado, para el proceso de Autoevaluación y/o plan de menjoramiento del programa de pregrado.</t>
  </si>
  <si>
    <t>Enero</t>
  </si>
  <si>
    <t>Diciembre</t>
  </si>
  <si>
    <t>Resoluciones,
Actas de reuniones, Comité curricular, Consejo de Facultad, Consejo Académico,
Documentos de autoevaluación.</t>
  </si>
  <si>
    <t xml:space="preserve">Decano debe gestionar los recursos docentes de apoyo y/o financieros para los comités curriculares de cada programa, para la oferta de talleres y seminarios para capacitar a todos los directivos de la Facultad y los docentes en las políticas de gestión curricular.                                          Los Jefes deben realizar reuniones semanales con los equipos de trabajo para el responder a las tareas asignadas de los talleres para el diseño, redacción, reajustes curriculares y la actualización del PEP.                                            El Decano debe gestionar el recurso profesional universitario o docente ante vicerrectoría académica, para desarrollar el estudioa de pertinencia y tendencia de cada programa de pregrado de la Facultad. 
</t>
  </si>
  <si>
    <r>
      <t xml:space="preserve">Incumplimiento en la planeación de las actividades académicas en el periodo vigente. </t>
    </r>
    <r>
      <rPr>
        <b/>
        <sz val="10"/>
        <color theme="1"/>
        <rFont val="Arial Narrow"/>
        <family val="2"/>
      </rPr>
      <t>(Formación - Facultad de Educación y Ciencias)</t>
    </r>
  </si>
  <si>
    <t>Toma de Conciencia - Omision de jefes de departamento</t>
  </si>
  <si>
    <t>Traumatismo en la prestación del servicio educativo</t>
  </si>
  <si>
    <t>Establecer un calendario para la planeación de las  actividades académicas de eventos, prácticas docentes y prácticas judicales.</t>
  </si>
  <si>
    <t xml:space="preserve">Decano
Jefes de Departamento, Director del Cosultorio Jurídico, Coordinadoras de las Prácticas Docentes. </t>
  </si>
  <si>
    <t>Según Calendario vigente</t>
  </si>
  <si>
    <t>Actas de reuniones para la organización de eventos, talleres, simposios, conversatorios, prestación de servicio a la comunidad externa.</t>
  </si>
  <si>
    <t>Los Jefes Dpto. Académico deber realizar seguimento a las actividades de las coodinaciones de la práctica docente.                                          Las Coordiandoras deben presentar al inicio la programación de la prestación del servicio a las instituciones educativas de Los colegios de la región, y al culminar el semestre académico presentar al Jefe Dpto el informe consolidado de cierre de la práctica docente.                                         El Director del Consultorio Juridico debe presentar todos Los meses el informe de gestión a Facultad y al Dpto. Derecho.</t>
  </si>
  <si>
    <r>
      <t xml:space="preserve">Presentación del plan calendario para el desarrollo del plan de asignatura. </t>
    </r>
    <r>
      <rPr>
        <b/>
        <sz val="10"/>
        <color theme="1"/>
        <rFont val="Arial Narrow"/>
        <family val="2"/>
      </rPr>
      <t>(Formación - Facultad de Educación y Ciencias)</t>
    </r>
  </si>
  <si>
    <t>Resposabilidad de formación, evaluación y autoevaluación docente</t>
  </si>
  <si>
    <t>Manejo de TIC´S por parte de Docentes</t>
  </si>
  <si>
    <t>Formación pedagógica, didáctica, curricular y universitaria</t>
  </si>
  <si>
    <t>estudiantes repitentes en una misma asignatura y/o deserción estudiantil y/o perdida de la condición de estudiante por la no revisión de la no conformidad o sugerencias manifestadas en la prestación de servicio en la educación remota o presencial por la falta en la planeación del calendario para el desarrollo del contenido de una asignatura.</t>
  </si>
  <si>
    <t>seguimiento al desarrollo al plan calendario de la asignatura.</t>
  </si>
  <si>
    <t>seguimiento de la evaluación docente y toma de decisiones para implementar estrategias para mejorar el servicio educativo</t>
  </si>
  <si>
    <t>aplicación de los resultados de aprendizajes e indicadores de desempeño del microcurriculo a partir del proceso educativo sistémico</t>
  </si>
  <si>
    <t>*Vicerrector académico
*Decano
*Jefe de Dpto.</t>
  </si>
  <si>
    <t>FOR-FO-018</t>
  </si>
  <si>
    <t>FOR-FO-100, y acta de reunión</t>
  </si>
  <si>
    <t>evaluación docente por parte de los estudiantes</t>
  </si>
  <si>
    <t>El Jefe Dpto. Académcio debe presentar el informe final de la prestación de servicio educativo, acta de reunión con el docente con que se haya generado una no conformidad y su acción correctiva.                      El Decano debe consolidar los informes de las prestaciones de servicios de cada programa, y remitir a Vicerrectoría Académica.</t>
  </si>
  <si>
    <r>
      <t xml:space="preserve">Renovación del Registro Calificado con compromiso de vinculación de Docentes de Planta. </t>
    </r>
    <r>
      <rPr>
        <b/>
        <sz val="10"/>
        <color theme="1"/>
        <rFont val="Arial Narrow"/>
        <family val="2"/>
      </rPr>
      <t xml:space="preserve"> (Formación - Facultad de Ciencias Económicas y Administrativas)</t>
    </r>
  </si>
  <si>
    <r>
      <rPr>
        <b/>
        <sz val="14"/>
        <color theme="1"/>
        <rFont val="Arial Narrow"/>
        <family val="2"/>
      </rPr>
      <t>Número de personas:</t>
    </r>
    <r>
      <rPr>
        <sz val="14"/>
        <color theme="1"/>
        <rFont val="Arial Narrow"/>
        <family val="2"/>
      </rPr>
      <t xml:space="preserve"> </t>
    </r>
    <r>
      <rPr>
        <sz val="10"/>
        <color theme="1"/>
        <rFont val="Arial Narrow"/>
        <family val="2"/>
      </rPr>
      <t>Ver en observaciones de Contexto Interno que se encuentra: Pendiente aprobación por parte de Consejo Académico para la apertura de Concurso</t>
    </r>
  </si>
  <si>
    <t>Incumplimiento de los compromisos ante el CONACES (Ministerio de Educación) y dificultades para la próxima renovación.
Debilidades para la Acreditción futura del Programa y la Institucional</t>
  </si>
  <si>
    <r>
      <rPr>
        <b/>
        <sz val="12"/>
        <color theme="1"/>
        <rFont val="Arial Narrow"/>
        <family val="2"/>
      </rPr>
      <t xml:space="preserve"> Número de personas:</t>
    </r>
    <r>
      <rPr>
        <sz val="10"/>
        <color theme="1"/>
        <rFont val="Arial Narrow"/>
        <family val="2"/>
      </rPr>
      <t xml:space="preserve"> Ver en observaciones de Contexto Interno que Probablemete desequilibrio Presupuestal que traía la Universidad</t>
    </r>
  </si>
  <si>
    <r>
      <rPr>
        <b/>
        <sz val="12"/>
        <color theme="1"/>
        <rFont val="Arial Narrow"/>
        <family val="2"/>
      </rPr>
      <t>Número de personas:</t>
    </r>
    <r>
      <rPr>
        <sz val="10"/>
        <color theme="1"/>
        <rFont val="Arial Narrow"/>
        <family val="2"/>
      </rPr>
      <t xml:space="preserve"> Ver en observaciones de Contexto Interno que: Algunos Docentes con edad de retiro (Pensional) por diferentes circunstancias no lo han hecho aún</t>
    </r>
  </si>
  <si>
    <t>Agilizar el proceso de Concurso Docente para el cumplimiento de este compromiso ante el MEN</t>
  </si>
  <si>
    <t>Garantizar los recursos presupuestales y reorientar recursos de Plazas que por la dinámica de las necesidades del entorno, ya no se requiere de algunas Plazas en otros Departamentos</t>
  </si>
  <si>
    <t>Coordinar, consolidar y preparar a quienes deseen entrar en un Plan adecuado de retiro , para que los espacios de alguna plazas se puedan utilizar</t>
  </si>
  <si>
    <t>Consejo de Facultad</t>
  </si>
  <si>
    <t>Resolución de Concurso Docente</t>
  </si>
  <si>
    <t>Perdida del Registro Calificado del Programa de Contaduría</t>
  </si>
  <si>
    <t>Vicerrectoría Administrativa y Académica</t>
  </si>
  <si>
    <t>Enero de 2022</t>
  </si>
  <si>
    <t>Febrero de 2022</t>
  </si>
  <si>
    <t>Recursos Presupuestales Garantizados</t>
  </si>
  <si>
    <t>Mediados de 2022</t>
  </si>
  <si>
    <t>Mediados de 2024</t>
  </si>
  <si>
    <t>Espacios de docentes en uso de buen retiro, generan espacios y liberación Presupuestal para nuevos nombramientos</t>
  </si>
  <si>
    <r>
      <t xml:space="preserve">Disminución de demanda por el Programa de Economía. </t>
    </r>
    <r>
      <rPr>
        <b/>
        <sz val="10"/>
        <color theme="1"/>
        <rFont val="Arial Narrow"/>
        <family val="2"/>
      </rPr>
      <t>(Formación - Facultad de Ciencias Económicas y Administrativas)</t>
    </r>
  </si>
  <si>
    <t>Material de Promoción y Publicidad del Programa de Economía</t>
  </si>
  <si>
    <t xml:space="preserve">No se completan los 45 cupos ofertados por la universidad para el programa de economía.  </t>
  </si>
  <si>
    <t>Garantizar mayor y eficiente promoción del programa en los cursos de 10 y 11 de las diferentes escuelas del Departamento.</t>
  </si>
  <si>
    <t>Jefe de Departamento de Econoimía</t>
  </si>
  <si>
    <t>Brigadas de promocion y publicidad.</t>
  </si>
  <si>
    <t>Desequilibrio Económico de la Facultad y desaparición del Programa de Economía</t>
  </si>
  <si>
    <r>
      <t xml:space="preserve">Incumplimiento en la planeación de las actividades académicas de cada periodo.  </t>
    </r>
    <r>
      <rPr>
        <b/>
        <sz val="10"/>
        <color theme="1"/>
        <rFont val="Arial Narrow"/>
        <family val="2"/>
      </rPr>
      <t>(Formación - Facultad de Ciencias Económicas y Administrativas)</t>
    </r>
  </si>
  <si>
    <t>Omision de Actividades o prestación negligente por parte de los Jefes de Departamento</t>
  </si>
  <si>
    <t>Traumatismo en la prestación del servicio</t>
  </si>
  <si>
    <t>Cambios en los Calendarios Académicos</t>
  </si>
  <si>
    <t>Establecer un calendario para la planeación de las actividades académicas por parte de las Facultades, Flexible a cambios en el  Calendario Académico</t>
  </si>
  <si>
    <t>Evitar en lo posible realizar cambios en el Calendario Académico</t>
  </si>
  <si>
    <t>Decanos
Jefes de Departamento</t>
  </si>
  <si>
    <t>Cargas académicas aprobadas
Horarios en plataforma en forma Oportuna</t>
  </si>
  <si>
    <t xml:space="preserve">Continúa el Incumplimiento en la planeación de las actividades académicas de cada periodo </t>
  </si>
  <si>
    <t>Consejos de Facultad y Académicos</t>
  </si>
  <si>
    <t>Resolución de Calendario Académico estable</t>
  </si>
  <si>
    <r>
      <t xml:space="preserve">Baja produccion cientifica, academica, aristica o misional en la generación de publicaciones por parte de la comunidad universitaria. </t>
    </r>
    <r>
      <rPr>
        <b/>
        <sz val="10"/>
        <color theme="1"/>
        <rFont val="Arial Narrow"/>
        <family val="2"/>
      </rPr>
      <t>(Formación - Editorial)</t>
    </r>
  </si>
  <si>
    <t>Falta de xperiencia especifica en el area.</t>
  </si>
  <si>
    <t>Incumplimiento en el indicador de publicaciones anuales de la Universidad.  Afectación de los procesos de Acreditación Institucional y de Programas.</t>
  </si>
  <si>
    <t>Falta de estimulos económicos.</t>
  </si>
  <si>
    <t>Socializar la importancia y beneficios que ofrece la produccion literaria( Libros)para la comunidad universitaria.</t>
  </si>
  <si>
    <t>Capacitaciòn en temas especificos de producciòn literaria.</t>
  </si>
  <si>
    <t>Definir en proximos concursos docentes la experiencia relacionada en aspectos de publicaciones en revistas o producciòn acadèmica, cientìfica o investigativa.</t>
  </si>
  <si>
    <t>Director de la Editorial.</t>
  </si>
  <si>
    <t>Producción y publicación de obras.</t>
  </si>
  <si>
    <r>
      <t xml:space="preserve">Presentacion ante el comité editorial de productos no acordes con la vision acedemica, cientifica y misional de la universidad. </t>
    </r>
    <r>
      <rPr>
        <b/>
        <sz val="10"/>
        <color theme="1"/>
        <rFont val="Arial Narrow"/>
        <family val="2"/>
      </rPr>
      <t>(Formación - Editorial)</t>
    </r>
  </si>
  <si>
    <t>Desconocimiento de la normativa interna.</t>
  </si>
  <si>
    <t>Desgaste en el estudio y analisis de cada producto sujeto a validacion por parte del comité editorial.</t>
  </si>
  <si>
    <t>Desconocimiento de la mision institucional.</t>
  </si>
  <si>
    <t>Exponer con claridad lo expuesto en el reglamento interno de la editorial con el fin de definir lineas claras de acceso , caracteristicas, limitaciones y alcances de trabajo y publicacion.</t>
  </si>
  <si>
    <t>Efectividad entre el número de solicitudes presentadas y el número de solicitudes aprobadas. ( Actas).</t>
  </si>
  <si>
    <r>
      <t xml:space="preserve">Vencimiento de los registors de l ISBN. </t>
    </r>
    <r>
      <rPr>
        <b/>
        <sz val="10"/>
        <color theme="1"/>
        <rFont val="Arial Narrow"/>
        <family val="2"/>
      </rPr>
      <t>(Formación - Editorial)</t>
    </r>
  </si>
  <si>
    <t>Desconocimiento de manuales, procedimientos, guias., instructivos, etc.</t>
  </si>
  <si>
    <t>Multas y/o sanciones de tipo legal y administrativo.</t>
  </si>
  <si>
    <t>Desarrollar competencias y permanente actualizacion en el manejo de leyes, normas, decretos y demas disposicioones que en materia de derechos de autor y propiedad intelectual se esten dando en el ambito colombiano.</t>
  </si>
  <si>
    <t>Fecha de publicacion de los productos.</t>
  </si>
  <si>
    <t>Publicaciones realizadas. Y verificadas en la pagina web de la Cámara Colombiana del libro.</t>
  </si>
  <si>
    <r>
      <t xml:space="preserve">Incumplimiento con el deposito legal. </t>
    </r>
    <r>
      <rPr>
        <b/>
        <sz val="10"/>
        <color theme="1"/>
        <rFont val="Arial Narrow"/>
        <family val="2"/>
      </rPr>
      <t>(Formación - Editorial)</t>
    </r>
  </si>
  <si>
    <t>Certificado de deposito legal de la Biblioteca Nacional de Colombia.</t>
  </si>
  <si>
    <t>Certificados de depósito legal emanado por la Biblioteca Nacional de Colombia.</t>
  </si>
  <si>
    <r>
      <t>Demoras en los tiempos de respuesta por parte de la Editorial de cada etapa del proceso de publicaciòn a los autores de obras.</t>
    </r>
    <r>
      <rPr>
        <b/>
        <sz val="10"/>
        <color theme="1"/>
        <rFont val="Arial Narrow"/>
        <family val="2"/>
      </rPr>
      <t xml:space="preserve"> (Formación - Editorial)</t>
    </r>
  </si>
  <si>
    <t>Desacelareción y desmotivación en los docentes para la publicación de sus obras.</t>
  </si>
  <si>
    <t>Optimizar el conocimiento y manejo de cada etapa del proceso editorial con el fin de tener un manejo integral en aras del mejoramiento continuo en la trazabilidad del proceso.</t>
  </si>
  <si>
    <t>Actas de cumplimiento en cada etapa del proceso.</t>
  </si>
  <si>
    <t>Monitoreo en cada proceso y optimizacion en la trazabilidad del proceso conforme al tiempo de cada etapa.</t>
  </si>
  <si>
    <r>
      <t xml:space="preserve">Incumplimiento en el desarrollo de actividades de Extensión y Proyección Social. </t>
    </r>
    <r>
      <rPr>
        <b/>
        <sz val="10"/>
        <color theme="1"/>
        <rFont val="Arial Narrow"/>
        <family val="2"/>
      </rPr>
      <t>(Extensión y Proyección Social - División de Extensión y Proyección Social)</t>
    </r>
  </si>
  <si>
    <t>• Poca o nula articulación con dependencias de la institución que tengan intervención en el marco del proceso misional de Extensión y Proyección Social</t>
  </si>
  <si>
    <t>Sistematización inadecuada de la información por parte de los depratamentos, decanaturas. divisiones y divisiones</t>
  </si>
  <si>
    <t>1. Bajo nivel de operatividad conjunta y relación entre dependencias para la gestión y el desarrollo con efectividad las actividades de extensión y proyección social de la organización.
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</si>
  <si>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</si>
  <si>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Oficina de extension y proyección social</t>
  </si>
  <si>
    <t xml:space="preserve">Permanente </t>
  </si>
  <si>
    <t>Correos enviados, convocatorias y listados de asistencia y ayudas de memoria</t>
  </si>
  <si>
    <t xml:space="preserve">Actividades no desarrolladas </t>
  </si>
  <si>
    <t>Sistema de información implementado</t>
  </si>
  <si>
    <t>X</t>
  </si>
  <si>
    <t>• Falta de un sistema de información del proceso misional de Extensión y Proyección Social.</t>
  </si>
  <si>
    <t>• Omisión, interferencia, redireccionamiento y poca efectividad de los controles y las evaluaciones del proceso misional de Extensión y Proyección Social.</t>
  </si>
  <si>
    <t>1. 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
2. Desconocimiento de resultados en las fechas planeadas para ello.</t>
  </si>
  <si>
    <t xml:space="preserve">Implementación del programa del Campus al Campo, como estrategia para la sistematización de la información de manera adecuada </t>
  </si>
  <si>
    <t xml:space="preserve">Informes no presentados </t>
  </si>
  <si>
    <t>Resultados esperados desconocidos</t>
  </si>
  <si>
    <r>
      <t xml:space="preserve">Dificultad para compilar la información del  desarrollo de actividades de extensión y proyección social desde las dependencias competentes. </t>
    </r>
    <r>
      <rPr>
        <b/>
        <sz val="10"/>
        <color theme="1"/>
        <rFont val="Arial Narrow"/>
        <family val="2"/>
      </rPr>
      <t>(Extensión y Proyección Social - División de Extensión y Proyección Social)</t>
    </r>
  </si>
  <si>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</si>
  <si>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t>Excesos de descuento en la matricula</t>
  </si>
  <si>
    <t>Disminución de la capacitación regional</t>
  </si>
  <si>
    <t>Deficienciente Mercadeo</t>
  </si>
  <si>
    <t>Recomendar a la vicerrectoria academica la degoración  los acuerdos que otrogan los descuento, pospandemia</t>
  </si>
  <si>
    <t>Recomendar la elaboracion de un plan de mercadeo</t>
  </si>
  <si>
    <t>Jefe de la Oficina de Posgrados</t>
  </si>
  <si>
    <t xml:space="preserve">Oficio de la Oficina Posgrados, Educación Continuada </t>
  </si>
  <si>
    <t>Mayores Ingresos por venta de servicio educativo</t>
  </si>
  <si>
    <r>
      <t xml:space="preserve">Demora en la entrega de los certificados de los diplomados que ofrece la Unisucre.  </t>
    </r>
    <r>
      <rPr>
        <b/>
        <sz val="10"/>
        <color theme="1"/>
        <rFont val="Arial Narrow"/>
        <family val="2"/>
      </rPr>
      <t>(Extensión y Proyección Social - Oficina de Posgrados. Educación Continuada y relaciones Internacionales)</t>
    </r>
  </si>
  <si>
    <t>El reporte de nota que aprueba o desaprueba un diplomado depende de una resolución del Consejo de Facultad.</t>
  </si>
  <si>
    <t>Mala imagen de la institución</t>
  </si>
  <si>
    <t xml:space="preserve">recomendar que el reporte de nota ante la Oficina de Registro y Admisiones lo haga el jefe de dapartamento </t>
  </si>
  <si>
    <t xml:space="preserve">Desarrollar un aplicativo para la elaboración de los certificados electronicos </t>
  </si>
  <si>
    <t>Jefe de la Oficina de Posgrados, Educación Continuada</t>
  </si>
  <si>
    <t>aumento de quejas de los clientes</t>
  </si>
  <si>
    <r>
      <t xml:space="preserve">Incremento menor de las transferencias de la Nación y el Departamento con relacion al crecimiento de funcionamiento de la Universidad. </t>
    </r>
    <r>
      <rPr>
        <b/>
        <sz val="10"/>
        <color theme="1"/>
        <rFont val="Arial Narrow"/>
        <family val="2"/>
      </rPr>
      <t>(Gestión Administrativa y Financiera)</t>
    </r>
  </si>
  <si>
    <t>Normatividad desactualizada</t>
  </si>
  <si>
    <t>Desfinanciación de la Entidad</t>
  </si>
  <si>
    <t>Crecimiento de la Universidad</t>
  </si>
  <si>
    <t>Disminucion de gastos de funcionamiento-</t>
  </si>
  <si>
    <t>Suprimir programas, planes y proyectos que tengan como fuente de financiación los recursos transferidos por la Nacion.</t>
  </si>
  <si>
    <t>Permanentemente</t>
  </si>
  <si>
    <t>Informes estadisitcos</t>
  </si>
  <si>
    <t>Toma de decisiones oportunas-</t>
  </si>
  <si>
    <r>
      <t xml:space="preserve">Construccion de informacion financiera para la toma de decisiones. </t>
    </r>
    <r>
      <rPr>
        <b/>
        <sz val="10"/>
        <color theme="1"/>
        <rFont val="Arial Narrow"/>
        <family val="2"/>
      </rPr>
      <t>(Gestión Administrativa y financiera)</t>
    </r>
  </si>
  <si>
    <t>informacion financiera no integrada en un solo sistema.</t>
  </si>
  <si>
    <t>Oportunidad en la toma de decisiones.</t>
  </si>
  <si>
    <t>Desarrollar un sistema de informacion integrado.</t>
  </si>
  <si>
    <t>Todas las areas</t>
  </si>
  <si>
    <t>Reportes.                          Analisis de Informacion.</t>
  </si>
  <si>
    <t>Jefe de la División de Servicio y mantenimiento
Funcionario responsable</t>
  </si>
  <si>
    <t>Archivadores inapropiados</t>
  </si>
  <si>
    <t>Incumplimiento en las indagaciones e investigaciones</t>
  </si>
  <si>
    <t>Existecia de copias de expedientes en los archivos. Respaldo informático en las diligencias procesales</t>
  </si>
  <si>
    <t>Jefe unidad de Control interno Disciplinario</t>
  </si>
  <si>
    <t>Mensual</t>
  </si>
  <si>
    <t>Copias de seguridad de expedientes</t>
  </si>
  <si>
    <t>N° de investigaciones sin iniciar o retrasadas</t>
  </si>
  <si>
    <r>
      <t xml:space="preserve">Pérdida de los expedientes en original y copia. </t>
    </r>
    <r>
      <rPr>
        <b/>
        <sz val="10"/>
        <color theme="1"/>
        <rFont val="Arial Narrow"/>
        <family val="2"/>
      </rPr>
      <t>(Gestión Disciplinaria)</t>
    </r>
  </si>
  <si>
    <t>RIESGO / OPORTUNIDAD N° 24</t>
  </si>
  <si>
    <t>RIESGO / OPORTUNIDAD N° 25</t>
  </si>
  <si>
    <t>RIESGO / OPORTUNIDAD N° 26</t>
  </si>
  <si>
    <t>RIESGO / OPORTUNIDAD N° 27</t>
  </si>
  <si>
    <t>RIESGO / OPORTUNIDAD N° 28</t>
  </si>
  <si>
    <r>
      <t xml:space="preserve">Recursos y manejo de presupuesto limitado. </t>
    </r>
    <r>
      <rPr>
        <b/>
        <sz val="10"/>
        <rFont val="Arial Narrow"/>
        <family val="2"/>
      </rPr>
      <t>(Gestión de Bienestar)</t>
    </r>
  </si>
  <si>
    <t xml:space="preserve">Desconocimiento en distribucion y asignacion de presupuesto para inversion en actividades y necesidades de la dependencia </t>
  </si>
  <si>
    <t>Poca autonomia para la ejecucion del plan de accion de la dependencia.
Limitacion en la participacion de eventos externos.
Adquisicion de materiales, implementos e instrumentos.</t>
  </si>
  <si>
    <t xml:space="preserve">Solicitar movimientos financieros del presupuesto de bienestar
</t>
  </si>
  <si>
    <t>Alta direccion, bienestar.</t>
  </si>
  <si>
    <t>inicio de semestre</t>
  </si>
  <si>
    <t>finalizacion de semestre</t>
  </si>
  <si>
    <t>movimientos de presupuesto asignado.</t>
  </si>
  <si>
    <t>Verificacion de la inversion del presupuesto de bienestar</t>
  </si>
  <si>
    <r>
      <t xml:space="preserve">Infraestructura física y escenarios para el desarrollo de actividades de las diferentes areas. </t>
    </r>
    <r>
      <rPr>
        <b/>
        <sz val="10"/>
        <rFont val="Arial Narrow"/>
        <family val="2"/>
      </rPr>
      <t>(Gestión de Bienestar)</t>
    </r>
  </si>
  <si>
    <t xml:space="preserve">No se cuenta con espacios fisicos suficientes para el desarrollo de practicas y eventos de los diferentes campus universitarios. </t>
  </si>
  <si>
    <t xml:space="preserve">Limitacion en la frecuencia de ensayos, entrenamientos  y el desarrollo de la programacion de eventos deportivos  culturales, desarrollo humano. </t>
  </si>
  <si>
    <t>Alternar eventos en los espacios que se tienen y en los que se gestionan externamente.</t>
  </si>
  <si>
    <t>Distribucion de los espacios fisicos según disponibilidad.</t>
  </si>
  <si>
    <t>Planillas de participacion ensayos o practicas y eventos masivos.</t>
  </si>
  <si>
    <r>
      <t xml:space="preserve">Seguimiento sistematizado para identificacion de factores de riesgos para la permanencia a los estudiantes. </t>
    </r>
    <r>
      <rPr>
        <b/>
        <sz val="10"/>
        <color theme="1"/>
        <rFont val="Arial Narrow"/>
        <family val="2"/>
      </rPr>
      <t>(Gestión de Bienestar)</t>
    </r>
  </si>
  <si>
    <t xml:space="preserve">No se cuenta con herramienta tecnologica para segumiento integral a los estudiantes </t>
  </si>
  <si>
    <t>Desarticulacion con la academia para el seguimiento integral a estudiantes</t>
  </si>
  <si>
    <t>Seguimiento segun casos identificados en riesgo de desercion.</t>
  </si>
  <si>
    <t>Vcerretorias, Planeacion, Bienestar</t>
  </si>
  <si>
    <t>Registros de seguimiento y atencion  desde Bienestar</t>
  </si>
  <si>
    <t>Evitar la desercion estudiantil</t>
  </si>
  <si>
    <r>
      <t xml:space="preserve">Acreditación Institucional. </t>
    </r>
    <r>
      <rPr>
        <b/>
        <sz val="10"/>
        <color theme="1"/>
        <rFont val="Arial Narrow"/>
        <family val="2"/>
      </rPr>
      <t>(Gestión de Alta Dirección)</t>
    </r>
  </si>
  <si>
    <t>Desarrollo de la infraestructura</t>
  </si>
  <si>
    <t>1. Asignación de recursos por Acreditación Institucional
2. Posicionamiento de la Universidad entre las mejores del país.</t>
  </si>
  <si>
    <t>Acreditación de programas académicos</t>
  </si>
  <si>
    <t>Resultados optimos en Ciencia, Tecnología e Innovación</t>
  </si>
  <si>
    <t>Eficiencia en la Organización, Administración y Gestión</t>
  </si>
  <si>
    <t>Visibilidad Nacional e Internacional</t>
  </si>
  <si>
    <t>Asignación de recursos</t>
  </si>
  <si>
    <t>Gestión de Convenios</t>
  </si>
  <si>
    <t>Liderazgo en el proceso de acreditación institucional</t>
  </si>
  <si>
    <t>Presupuesto</t>
  </si>
  <si>
    <t>Institución Acreditada con Alta Calidad</t>
  </si>
  <si>
    <t>Convenios celebrados</t>
  </si>
  <si>
    <t>Reuniones / Registros de Asistencia / Correos electrónicos</t>
  </si>
  <si>
    <r>
      <t xml:space="preserve">Utilización del módulo de asignación de aulas en la plataforma SMA. </t>
    </r>
    <r>
      <rPr>
        <b/>
        <sz val="10"/>
        <color theme="1"/>
        <rFont val="Arial Narrow"/>
        <family val="2"/>
      </rPr>
      <t>(Planeación Institucional)</t>
    </r>
  </si>
  <si>
    <r>
      <t xml:space="preserve">Asignación de recursos de estampilla para Proyectos de Infraestructura. </t>
    </r>
    <r>
      <rPr>
        <b/>
        <sz val="10"/>
        <color theme="1"/>
        <rFont val="Arial Narrow"/>
        <family val="2"/>
      </rPr>
      <t>(Planeación Institucional)</t>
    </r>
  </si>
  <si>
    <t>Habilitar módulo en la plataforma SMA</t>
  </si>
  <si>
    <t>Optimizar el proceso de distribución de aulas de clases</t>
  </si>
  <si>
    <t>Implementar el módulo</t>
  </si>
  <si>
    <t>Renovación de la emisión de la Estampilla Universidad de Sucre - Tercer Milenio</t>
  </si>
  <si>
    <t>1. Desarrollo físico de la Universidad.
2. Apoyo en el desarrollo de la función misional de la Universidad
3. Logro de metas de la dependencia</t>
  </si>
  <si>
    <t>Propuestas de Proyectos de Infraestructura</t>
  </si>
  <si>
    <t>Solicitud de habilitación del módulo</t>
  </si>
  <si>
    <t>Solicitud de capacitación en el manejo del módulo</t>
  </si>
  <si>
    <t>Creación del usuario</t>
  </si>
  <si>
    <t>Gestionar ante la Alta Direción los recursos necesarios para ejecutar los Proyectos de infraestructura</t>
  </si>
  <si>
    <t xml:space="preserve">Jefe Oficina de Planeación </t>
  </si>
  <si>
    <t>Correos electronico</t>
  </si>
  <si>
    <t>Módulo de asignación de aulas en funcionamiento</t>
  </si>
  <si>
    <t>Correos Electrónico
Oficios</t>
  </si>
  <si>
    <t>Asignación de recursos de estampilla en el presupuesto</t>
  </si>
  <si>
    <t>Febrero</t>
  </si>
  <si>
    <t>Junio</t>
  </si>
  <si>
    <t>22 de abril de 2022</t>
  </si>
  <si>
    <t>30 de octubre de 2022</t>
  </si>
  <si>
    <t>Septiembre de 2022</t>
  </si>
  <si>
    <t>Diciembre de 2022</t>
  </si>
  <si>
    <t>Suscripción de convenios</t>
  </si>
  <si>
    <t>Fortalecimiento del SGC.</t>
  </si>
  <si>
    <t>Convocatorias e Invitaciones</t>
  </si>
  <si>
    <t>Según Convenio</t>
  </si>
  <si>
    <t>Convenios actualizados</t>
  </si>
  <si>
    <t xml:space="preserve">N° de capacitaciones o charlas realizadas </t>
  </si>
  <si>
    <t>Inscripción Convocatorias</t>
  </si>
  <si>
    <t>Mantener afiliación y/o convenios con entidades</t>
  </si>
  <si>
    <t>Participación en convocatorias</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</si>
  <si>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</si>
  <si>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</si>
  <si>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t>Necesidades del entorno</t>
  </si>
  <si>
    <t>Ampliación de cobertura</t>
  </si>
  <si>
    <t>Demandas actuales</t>
  </si>
  <si>
    <t>Revisión de planes de acción  y necesidades del entorno</t>
  </si>
  <si>
    <t>Establecimiento de vínculos con IES para avanzar en la promoción de programas virtuales a fin de implementar los propios en el mediano plazo.</t>
  </si>
  <si>
    <t xml:space="preserve">
Consejos de facultad
Aseguramiento de la Calidad Académica</t>
  </si>
  <si>
    <t>Documento Maestro
Actas
Resoluciones</t>
  </si>
  <si>
    <t>Nº de Programas de posgrado nuevos</t>
  </si>
  <si>
    <t>Vicerrector académico
Facultades</t>
  </si>
  <si>
    <t>Actas informes</t>
  </si>
  <si>
    <t>No de alianzas y No de programas virtuales en oferta.</t>
  </si>
  <si>
    <r>
      <t xml:space="preserve">Realizaciòn de convocatorias para publicos internos y externos para libros a publicar. </t>
    </r>
    <r>
      <rPr>
        <b/>
        <sz val="10"/>
        <rFont val="Arial Narrow"/>
        <family val="2"/>
      </rPr>
      <t>(Editorial)</t>
    </r>
  </si>
  <si>
    <t>Incentivar las oprotunidades de producciòn literaria a tràves de la ampliacion de nuevos canales.</t>
  </si>
  <si>
    <t>Aumentar e incentivar la produccion literaria.</t>
  </si>
  <si>
    <t>Presentar una propuesta académica sometida a estuio de viabilidad financiera en la medida de las posibilidades presupuestales de la Universidad.</t>
  </si>
  <si>
    <t>N° de Convocatorias aprobadas.</t>
  </si>
  <si>
    <r>
      <t xml:space="preserve">
Mejoramiento en la clasificación de los Grupos de Investigación  ante COLCIENCIAS. </t>
    </r>
    <r>
      <rPr>
        <b/>
        <sz val="10"/>
        <color theme="1"/>
        <rFont val="Arial Narrow"/>
        <family val="2"/>
      </rPr>
      <t>(Investigación)</t>
    </r>
  </si>
  <si>
    <t>Mayor productividad científica</t>
  </si>
  <si>
    <t xml:space="preserve">*Desarrollo de la investigación
*Calidad en servicios educativos
*Mejoramiento Imagen institucional
*Apoyo al proceso de acreditación de programas
</t>
  </si>
  <si>
    <t>Asignación de presupuesto para investigación</t>
  </si>
  <si>
    <t>Publicación de artículos en revistas indexadas</t>
  </si>
  <si>
    <t>Asesorías relacionadas con la presentación de proyectos de Investigación</t>
  </si>
  <si>
    <t>Reuniones del Comité de Investigación</t>
  </si>
  <si>
    <t>Gestión de recursos externos para el desarrollo de proyectos de investigación</t>
  </si>
  <si>
    <t>Jefe DIUS</t>
  </si>
  <si>
    <t>Anteproyectos, correspondencia</t>
  </si>
  <si>
    <t>Número de grupos de investigación que mejoraron su clasificación ante Colciencias</t>
  </si>
  <si>
    <t>Según necesidad</t>
  </si>
  <si>
    <t>Actas</t>
  </si>
  <si>
    <t>Oficios, correos electrónicos, Acuerdos</t>
  </si>
  <si>
    <r>
      <t xml:space="preserve">Participación de investigadores en  Convocatorias de Jóvenes investigadores e innovadores de Colciencias. </t>
    </r>
    <r>
      <rPr>
        <b/>
        <sz val="10"/>
        <color theme="1"/>
        <rFont val="Arial Narrow"/>
        <family val="2"/>
      </rPr>
      <t>(investigación)</t>
    </r>
  </si>
  <si>
    <t>Jóvenes investigadores que cumplan con los requisitos establecidos por COLCIENCIAS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</si>
  <si>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</si>
  <si>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</si>
  <si>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</si>
  <si>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</si>
  <si>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Al salir la convocatoria</t>
  </si>
  <si>
    <t>Correos electrónicos</t>
  </si>
  <si>
    <t>N° de investigadores inscritos en la convocatoria de jóvenes investigadores</t>
  </si>
  <si>
    <t>Aplicativo Institulac</t>
  </si>
  <si>
    <t>Correos elect6rónicos, informes</t>
  </si>
  <si>
    <r>
      <t xml:space="preserve">Realización de alianzas intrainstitucionales e interinstitucionales para el cumplimiento de los propcesos de extensión y proyección social. </t>
    </r>
    <r>
      <rPr>
        <b/>
        <sz val="10"/>
        <color theme="1"/>
        <rFont val="Arial Narrow"/>
        <family val="2"/>
      </rPr>
      <t>(Extensión y Proyección Social - División de Extensión y Proyección Social)</t>
    </r>
  </si>
  <si>
    <t>Facilitación de procesos y relaciones con el sector externo con miras a proyectar el trabajo de universidad hacia el entorno interno y externo</t>
  </si>
  <si>
    <t xml:space="preserve">Mejora en la eficiencia y en el cumplimiento de matas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</si>
  <si>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</si>
  <si>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r>
      <t xml:space="preserve">Alianzas estratégicas con los medios de comunicación externos para mayor visibilización de la información institucional. </t>
    </r>
    <r>
      <rPr>
        <b/>
        <sz val="10"/>
        <color theme="1"/>
        <rFont val="Arial Narrow"/>
        <family val="2"/>
      </rPr>
      <t>(Comunicación Institucional)</t>
    </r>
  </si>
  <si>
    <t>Acercamiento con los medios de comunicación de la Región.</t>
  </si>
  <si>
    <t>Mayor difusión de la información</t>
  </si>
  <si>
    <t>Invitación a medios de comunicación a actividades institucionales</t>
  </si>
  <si>
    <t>Gestionar contratos de publicidad con medios de comunicación.</t>
  </si>
  <si>
    <t>SECRETARIA GENERAL</t>
  </si>
  <si>
    <t>Publicaciones en medios de comunicación externo</t>
  </si>
  <si>
    <t>Oficios
Correos electrónicos</t>
  </si>
  <si>
    <r>
      <t xml:space="preserve">Asignación de recursos de destinacion especifica para dotacion y mantenimiento. </t>
    </r>
    <r>
      <rPr>
        <b/>
        <sz val="10"/>
        <color theme="1"/>
        <rFont val="Arial Narrow"/>
        <family val="2"/>
      </rPr>
      <t>(Gestión Administrativa y Financiera)</t>
    </r>
  </si>
  <si>
    <t>Renovación del impuestos de estampilla Prouniversidad de Sucre.</t>
  </si>
  <si>
    <t>Mejoramientos de espacios universitarios.
Dotacion de muebles y enseres</t>
  </si>
  <si>
    <t>Creacion de nuevas fuentes de financiación.</t>
  </si>
  <si>
    <t>Inventarios de muebles y enseres.
Inventarios de computadores y perifericos.</t>
  </si>
  <si>
    <t>Evaluar necesidades de las areas.</t>
  </si>
  <si>
    <t>Elaborar estudios de mercados.</t>
  </si>
  <si>
    <r>
      <t xml:space="preserve">Disponibilidad de presupuesto para todas la necesidades de la division. </t>
    </r>
    <r>
      <rPr>
        <b/>
        <sz val="10"/>
        <color theme="1"/>
        <rFont val="Arial Narrow"/>
        <family val="2"/>
      </rPr>
      <t>(Gestión de Bienes y Servicios)</t>
    </r>
  </si>
  <si>
    <t>Tener presupuesto para la compra de bienes y servicios para el funcionamineto de la Universidad.</t>
  </si>
  <si>
    <t>contar con finacianciacion para las diferentes necesidades de la Universidad.</t>
  </si>
  <si>
    <t>Aprovechar los recursos existentes y sacarles el maximo beneficio.</t>
  </si>
  <si>
    <t>planificar y gestionar recursos finaicieros</t>
  </si>
  <si>
    <t>elaboracion de estudios de necesidades y analisis de precios del marcado.</t>
  </si>
  <si>
    <r>
      <t>Competencia del personal.</t>
    </r>
    <r>
      <rPr>
        <b/>
        <sz val="10"/>
        <color theme="1"/>
        <rFont val="Arial Narrow"/>
        <family val="2"/>
      </rPr>
      <t xml:space="preserve"> (Gestión Jurídica)</t>
    </r>
  </si>
  <si>
    <t>Personal capacitado y competente</t>
  </si>
  <si>
    <t>Profesionales Universitarios capacitados y competentes, con identificacion institucional y disponibilidad para la ejecucion de las labores asignadas</t>
  </si>
  <si>
    <t>Disponibilidad de Personal</t>
  </si>
  <si>
    <t>Mantener al personal capacitado y actualizado</t>
  </si>
  <si>
    <r>
      <t xml:space="preserve">Desarrollo de nuevas tecnologias eficaces. </t>
    </r>
    <r>
      <rPr>
        <b/>
        <sz val="10"/>
        <color theme="1"/>
        <rFont val="Arial Narrow"/>
        <family val="2"/>
      </rPr>
      <t>(Gestión Tecnológica e Informática)</t>
    </r>
  </si>
  <si>
    <r>
      <t xml:space="preserve">Acceso a capacitacion sobre nuevas tecnologias en convenio con entidades del estado y proveedores. </t>
    </r>
    <r>
      <rPr>
        <b/>
        <sz val="10"/>
        <color theme="1"/>
        <rFont val="Arial Narrow"/>
        <family val="2"/>
      </rPr>
      <t>(Gestión Tecnológica e Informática)</t>
    </r>
    <r>
      <rPr>
        <sz val="10"/>
        <color theme="1"/>
        <rFont val="Arial Narrow"/>
        <family val="2"/>
      </rPr>
      <t xml:space="preserve"> </t>
    </r>
  </si>
  <si>
    <r>
      <t xml:space="preserve">Acceso red WIFI e instrumentos tecnológicos. </t>
    </r>
    <r>
      <rPr>
        <b/>
        <sz val="10"/>
        <color theme="1"/>
        <rFont val="Arial Narrow"/>
        <family val="2"/>
      </rPr>
      <t>(Gestión Tecnológica e Informática)</t>
    </r>
  </si>
  <si>
    <t>Mejoramiento necesario para el desarrollo de las operaciones</t>
  </si>
  <si>
    <t>1. Desarrollo tecnologico para la entidad.        
2. Imagen positiva a la instucion por la optimizacion de los procesos.</t>
  </si>
  <si>
    <t>Desarrollo y gestion de conocimiento</t>
  </si>
  <si>
    <t>Mejoramiento y actualizaciones en los sistemas de informacion (Seguridad).</t>
  </si>
  <si>
    <t>1. Cualificacion del Personal.   
2. Adquisicion de nuevas destrezas y habilidades.</t>
  </si>
  <si>
    <t>Integridad en el flujo de la informacion</t>
  </si>
  <si>
    <t>Infraestuctura para soporte</t>
  </si>
  <si>
    <t>1. Facilidad para desarrollar procesos operativos virtuales             
2. Adaptación a la virtualidad</t>
  </si>
  <si>
    <t>Disponibilidad de equipos</t>
  </si>
  <si>
    <t>Realizar un Cronograma de actividades acordes a los requerimientos que sean solicitados.</t>
  </si>
  <si>
    <t>Gestionar a traves de las diferentes entidades del estado o proveedores las tematicas que se pueden implementar.</t>
  </si>
  <si>
    <t xml:space="preserve">Garantizar el servicio de Internet en la institución y el buen funcionamiendo de los aparatos tecnológicos </t>
  </si>
  <si>
    <t>Jefe de Computo y Sistemas</t>
  </si>
  <si>
    <t>Cronograma</t>
  </si>
  <si>
    <t>Numeros de aplicativos y/o sistemas de informacion desarrollados</t>
  </si>
  <si>
    <t>Nuevos aplicativos o sistemas de informacion.</t>
  </si>
  <si>
    <t>Periodicamente</t>
  </si>
  <si>
    <t xml:space="preserve">Correos electronicos         Oficios                                   </t>
  </si>
  <si>
    <t>Porcentaje de acceso a equipos e internet</t>
  </si>
  <si>
    <r>
      <t xml:space="preserve">Gestión de cooperación, estatal y privada, para la ejecución de proyectos estratégicos y promoción de buenas practicas ambientales a nivel locao, regional y  nacional. </t>
    </r>
    <r>
      <rPr>
        <b/>
        <sz val="10"/>
        <color theme="1"/>
        <rFont val="Arial Narrow"/>
        <family val="2"/>
      </rPr>
      <t>(Gestion del Control)</t>
    </r>
  </si>
  <si>
    <t>Consecución de recursos de otras fuentes para mejorar la gestión institucional.</t>
  </si>
  <si>
    <t xml:space="preserve">Consecución de recursos de otras fuentes para mejorar la gestión institucional.      Sostenibilidad ambiental.       </t>
  </si>
  <si>
    <t xml:space="preserve">Intercambio de experiencias, formulación y construcción de alianzas, a nivel local, regional y  nacional </t>
  </si>
  <si>
    <t xml:space="preserve">Promoción de campañas de concientización de la impotancia de cuidar el medio ambiente.    Eleboración de un Plan de sostenibilidad ambiental a partir del "Diagnóstico de afectaciones al ambiente y a la calidad de vida de la comunidad, realizado en los tres Campus de la Universidad de Sucre"              </t>
  </si>
  <si>
    <t>Alta Dirección</t>
  </si>
  <si>
    <t>Registro de avances y de la gestion adelantada</t>
  </si>
  <si>
    <t>Intereses personales</t>
  </si>
  <si>
    <t>Intereses económicos</t>
  </si>
  <si>
    <t>Concentración de funciones en un mismo servidor</t>
  </si>
  <si>
    <t>Desconocimiento de Normas sobre manejo de recursos públicos</t>
  </si>
  <si>
    <t xml:space="preserve">Sanciones disciplinarias, penales y fiscales.
</t>
  </si>
  <si>
    <t>1. Detrimento del patrimonio público
2. Sanciones disciplinarias, penales y fiscales.
3. Afectación de la imagen institucional.</t>
  </si>
  <si>
    <t>Aplicación de Estatuto de Contratación</t>
  </si>
  <si>
    <t>Aplicación del Código de Etica</t>
  </si>
  <si>
    <t>Presentacion de informes de uso de recursos ante Consejo Superior</t>
  </si>
  <si>
    <t>Aplicación de Codigo de Etica</t>
  </si>
  <si>
    <t>Actualización de Normograma del Proceso</t>
  </si>
  <si>
    <t>Expedientes contractuales</t>
  </si>
  <si>
    <t>Sentencia absolutoria</t>
  </si>
  <si>
    <t xml:space="preserve">Inicio de procesos de investigación disciplinarios </t>
  </si>
  <si>
    <t>Informes de Gestión</t>
  </si>
  <si>
    <t>Normograma Actualizado</t>
  </si>
  <si>
    <t>RIESGO / OPORTUNIDAD N° 41</t>
  </si>
  <si>
    <t>RIESGO / OPORTUNIDAD N° 42</t>
  </si>
  <si>
    <t>RIESGO / OPORTUNIDAD N° 43</t>
  </si>
  <si>
    <t>RIESGO / OPORTUNIDAD N° 44</t>
  </si>
  <si>
    <t>RIESGO / OPORTUNIDAD N° 45</t>
  </si>
  <si>
    <t>RIESGO / OPORTUNIDAD N° 46</t>
  </si>
  <si>
    <t>RIESGO / OPORTUNIDAD N° 47</t>
  </si>
  <si>
    <t>RIESGO / OPORTUNIDAD N° 48</t>
  </si>
  <si>
    <t>RIESGO / OPORTUNIDAD N° 49</t>
  </si>
  <si>
    <t>RIESGO / OPORTUNIDAD N° 50</t>
  </si>
  <si>
    <t>RIESGO / OPORTUNIDAD N° 51</t>
  </si>
  <si>
    <t>RIESGO / OPORTUNIDAD N° 52</t>
  </si>
  <si>
    <t>RIESGO / OPORTUNIDAD N° 53</t>
  </si>
  <si>
    <t>RIESGO / OPORTUNIDAD N° 54</t>
  </si>
  <si>
    <t>RIESGO / OPORTUNIDAD N° 55</t>
  </si>
  <si>
    <t>RIESGO / OPORTUNIDAD N° 56</t>
  </si>
  <si>
    <t>RIESGO / OPORTUNIDAD N° 57</t>
  </si>
  <si>
    <t>RIESGO / OPORTUNIDAD N° 58</t>
  </si>
  <si>
    <t>RIESGO / OPORTUNIDAD N° 59</t>
  </si>
  <si>
    <t>RIESGO / OPORTUNIDAD N° 60</t>
  </si>
  <si>
    <t>RIESGO / OPORTUNIDAD N° 61</t>
  </si>
  <si>
    <t>RIESGO / OPORTUNIDAD N° 62</t>
  </si>
  <si>
    <t>RIESGO / OPORTUNIDAD N° 63</t>
  </si>
  <si>
    <t>RIESGO / OPORTUNIDAD N° 64</t>
  </si>
  <si>
    <t>RIESGO / OPORTUNIDAD N° 65</t>
  </si>
  <si>
    <t>RIESGO / OPORTUNIDAD N° 66</t>
  </si>
  <si>
    <t>RIESGO / OPORTUNIDAD N° 67</t>
  </si>
  <si>
    <t>RIESGO / OPORTUNIDAD N° 68</t>
  </si>
  <si>
    <t>RIESGO / OPORTUNIDAD N° 69</t>
  </si>
  <si>
    <t>RIESGO / OPORTUNIDAD N° 70</t>
  </si>
  <si>
    <t>RIESGO / OPORTUNIDAD N° 71</t>
  </si>
  <si>
    <t>RIESGO / OPORTUNIDAD N° 72</t>
  </si>
  <si>
    <t>RIESGO / OPORTUNIDAD N° 73</t>
  </si>
  <si>
    <t>RIESGO / OPORTUNIDAD N° 74</t>
  </si>
  <si>
    <r>
      <t xml:space="preserve">Interes indebido en la celebración de contratos
</t>
    </r>
    <r>
      <rPr>
        <b/>
        <sz val="10"/>
        <color theme="1"/>
        <rFont val="Arial Narrow"/>
        <family val="2"/>
      </rPr>
      <t>(Gestión de Alta Dirección)</t>
    </r>
  </si>
  <si>
    <r>
      <t>Uso indebido de Recursos Públicos</t>
    </r>
    <r>
      <rPr>
        <b/>
        <sz val="10"/>
        <color theme="1"/>
        <rFont val="Arial Narrow"/>
        <family val="2"/>
      </rPr>
      <t xml:space="preserve"> (Gestión de Alta Dirección)</t>
    </r>
  </si>
  <si>
    <t>Intereses Económicos</t>
  </si>
  <si>
    <t>1. Licitación amañada
2. Limitación del numero de Proponentes
3. Investigaciones disciplinarias y penales
4. Reprocesos</t>
  </si>
  <si>
    <t>Presiones indebidas</t>
  </si>
  <si>
    <t xml:space="preserve">1. Insatisfacción de la comunidad universitaria.
2. Inicio de investigación disciplinaria
</t>
  </si>
  <si>
    <t>Revisión de pliegos por parte de Oficina Juridica</t>
  </si>
  <si>
    <t xml:space="preserve">Limitar delegación de elaboración de proyectos de pliegos y pliegos de condiciones </t>
  </si>
  <si>
    <t xml:space="preserve">Cumplimiento de los lineamientos establecidos en el Estatuto de Contratación </t>
  </si>
  <si>
    <t>Enviar oficio de recomendación sobre criterios para asignación de espacios físicos al funcionario responsable</t>
  </si>
  <si>
    <t>Profesional Oficina Jurídica</t>
  </si>
  <si>
    <t>Cuando se ejecute la actividad (Elaboración de Pliegos)</t>
  </si>
  <si>
    <t>Visto Bueno de Pliegos de condiciones</t>
  </si>
  <si>
    <t>Cuando se materialice el Riesgo</t>
  </si>
  <si>
    <t>Acto administrativo por el cual se delega la función</t>
  </si>
  <si>
    <t>Pliego de Condiciones elaborado</t>
  </si>
  <si>
    <t>Oficio</t>
  </si>
  <si>
    <t xml:space="preserve">Funcionario </t>
  </si>
  <si>
    <t>Investigaciones disciplinarias y penales con fallo desfavorable</t>
  </si>
  <si>
    <t>Numero de quejas relacionadas con las asignación de espacios fisicos</t>
  </si>
  <si>
    <r>
      <t xml:space="preserve">Interes indebido en la celebración de contratos
</t>
    </r>
    <r>
      <rPr>
        <b/>
        <sz val="8"/>
        <color theme="1"/>
        <rFont val="Calibri"/>
        <family val="2"/>
        <scheme val="minor"/>
      </rPr>
      <t>(Gestión de Alta Dirección)</t>
    </r>
  </si>
  <si>
    <r>
      <t xml:space="preserve">Uso indebido de Recursos Públicos </t>
    </r>
    <r>
      <rPr>
        <b/>
        <sz val="8"/>
        <color theme="1"/>
        <rFont val="Calibri"/>
        <family val="2"/>
        <scheme val="minor"/>
      </rPr>
      <t>(Gestión de Alta Dirección)</t>
    </r>
  </si>
  <si>
    <r>
      <t>Pliego de condiciones hechos a la medida de una Entidad en particular
(</t>
    </r>
    <r>
      <rPr>
        <b/>
        <sz val="10"/>
        <color theme="1"/>
        <rFont val="Arial Narrow"/>
        <family val="2"/>
      </rPr>
      <t>Planeación Institucional)</t>
    </r>
  </si>
  <si>
    <r>
      <t xml:space="preserve">Tráfico de Influencias en asignación de espacios físicos </t>
    </r>
    <r>
      <rPr>
        <b/>
        <sz val="10"/>
        <color theme="1"/>
        <rFont val="Arial Narrow"/>
        <family val="2"/>
      </rPr>
      <t>(Planeación Institucional)</t>
    </r>
  </si>
  <si>
    <r>
      <t xml:space="preserve">Pliego de condiciones hechos a la medida de una Entidad en particular
</t>
    </r>
    <r>
      <rPr>
        <b/>
        <sz val="8"/>
        <color theme="1"/>
        <rFont val="Calibri"/>
        <family val="2"/>
        <scheme val="minor"/>
      </rPr>
      <t>(Planeación Institucional)</t>
    </r>
  </si>
  <si>
    <r>
      <t xml:space="preserve">Tráfico de Influencias en asignación de espacios físicos </t>
    </r>
    <r>
      <rPr>
        <b/>
        <sz val="8"/>
        <color theme="1"/>
        <rFont val="Calibri"/>
        <family val="2"/>
        <scheme val="minor"/>
      </rPr>
      <t>(Planeación Institucional)</t>
    </r>
  </si>
  <si>
    <r>
      <t xml:space="preserve">Acceso a Charlas o capacitaciones gratuitas sobre el SGC. </t>
    </r>
    <r>
      <rPr>
        <b/>
        <sz val="10"/>
        <color theme="1"/>
        <rFont val="Arial Narrow"/>
        <family val="2"/>
      </rPr>
      <t>(Gestión de Aseguramiento de la Calidad - SGC)</t>
    </r>
  </si>
  <si>
    <r>
      <t xml:space="preserve">Incumplimiento del Programa de Auditorías internas de calidad
</t>
    </r>
    <r>
      <rPr>
        <b/>
        <sz val="10"/>
        <color theme="1"/>
        <rFont val="Arial Narrow"/>
        <family val="2"/>
      </rPr>
      <t>(Gestión de Aseguramiento de la Calidad - SGC)</t>
    </r>
  </si>
  <si>
    <r>
      <t xml:space="preserve">PQR sin tramitar
</t>
    </r>
    <r>
      <rPr>
        <b/>
        <sz val="10"/>
        <color theme="1"/>
        <rFont val="Arial Narrow"/>
        <family val="2"/>
      </rPr>
      <t>(Gestión de Aseguramiento de la Calidad - SGC)</t>
    </r>
  </si>
  <si>
    <r>
      <t xml:space="preserve">Tráfico de Influencias en la realización de auditorías internas de calidad. </t>
    </r>
    <r>
      <rPr>
        <b/>
        <sz val="8"/>
        <color theme="1"/>
        <rFont val="Calibri"/>
        <family val="2"/>
        <scheme val="minor"/>
      </rPr>
      <t>(Gestión de Aseguramiento d ela Calidad - SGC)</t>
    </r>
  </si>
  <si>
    <t>1. Resultados parcializados de auditorías
2. Incumplimiento del procedimiento de auditorías
3. Pérdida de credibilidad del proceso</t>
  </si>
  <si>
    <t>Socializar roles y responsabilidades del Auditor</t>
  </si>
  <si>
    <t>Aplicación de Código de Etica</t>
  </si>
  <si>
    <t>*Registro asistencia
+Correos electrónicos</t>
  </si>
  <si>
    <t>Numero de quejas relacionadas con la objetividad de las auditorías internas de calidad</t>
  </si>
  <si>
    <r>
      <t>Informe de autoevaluación no ajustado a la norma. (</t>
    </r>
    <r>
      <rPr>
        <b/>
        <sz val="10"/>
        <color theme="1"/>
        <rFont val="Arial Narrow"/>
        <family val="2"/>
      </rPr>
      <t>Gestión de Aseguramiento de la Calidad  - Oficina ACA)</t>
    </r>
  </si>
  <si>
    <r>
      <t>Tráfico de Influencias en la realización de auditorías internas de calidad. (</t>
    </r>
    <r>
      <rPr>
        <b/>
        <sz val="10"/>
        <color theme="1"/>
        <rFont val="Arial Narrow"/>
        <family val="2"/>
      </rPr>
      <t>Gestión de Aseguramiento de la Calidad - SGC)</t>
    </r>
  </si>
  <si>
    <t>Interpretaciones a la justa medida de la norma</t>
  </si>
  <si>
    <t>Poco avance en la mejora continua de los procesos
Demora en la Obtención de registro calificado y/o la acreditación de alta calidad</t>
  </si>
  <si>
    <t>Desconocimiento de la normatividad y los lineamientos aplicados</t>
  </si>
  <si>
    <t>Falta de capacitación de los Jefes de Departamento y comité´s Curriculares y de Autoevaluación</t>
  </si>
  <si>
    <t xml:space="preserve">Reivisión a través de diferentes comites </t>
  </si>
  <si>
    <t>Diseño de Plantilla para la "Revisión de
Informes de Autoevaluación"</t>
  </si>
  <si>
    <t>Revisión por parte de la coordinacion de
Autoevaluación antes de radicar la información en la plataforma SACES</t>
  </si>
  <si>
    <t>Jefes de Departamento - Jefe De la Oficina de Aseguramiento de la Calidad - Profesionales Universitarios</t>
  </si>
  <si>
    <t xml:space="preserve">Actas de comité </t>
  </si>
  <si>
    <t>Informes de autoevlución</t>
  </si>
  <si>
    <t>Profesionales Universitarios</t>
  </si>
  <si>
    <t>Plantilla de revision de informes</t>
  </si>
  <si>
    <t>Profesional Universitario - Auditores internos</t>
  </si>
  <si>
    <t>Seguimientos- Actas de reunion</t>
  </si>
  <si>
    <r>
      <t>Informe de autoevaluación no ajustado a la norma.</t>
    </r>
    <r>
      <rPr>
        <b/>
        <sz val="8"/>
        <color theme="1"/>
        <rFont val="Calibri"/>
        <family val="2"/>
        <scheme val="minor"/>
      </rPr>
      <t xml:space="preserve"> (Gestión de Aseguramiento de la Calidad  - Oficina ACA)</t>
    </r>
  </si>
  <si>
    <r>
      <t>Admisión indebida de estudiantes. (</t>
    </r>
    <r>
      <rPr>
        <b/>
        <sz val="10"/>
        <color theme="1"/>
        <rFont val="Arial Narrow"/>
        <family val="2"/>
      </rPr>
      <t>Formación - Centro de Admisiones, Registro y Control Académico)</t>
    </r>
  </si>
  <si>
    <t xml:space="preserve">Pérdida de la imagen Insttitucional. Sanciones disciplinarias. </t>
  </si>
  <si>
    <t xml:space="preserve">Disponibiliad del personal </t>
  </si>
  <si>
    <t>Competencia, Ética y Valores Profesionales</t>
  </si>
  <si>
    <t xml:space="preserve"> Asignación de cupo a los programas ofertados mediante el cálculo automático de los resultados de las áreas de conocimiento de las pruebas saber 11</t>
  </si>
  <si>
    <t>Registro interno de las acciones realizadas en la plataforma académica sma por cada usuario adscrito al Centro de Admisiones</t>
  </si>
  <si>
    <t xml:space="preserve">Informes detallados de la situación presentada al líder proceso de formación para la toma de dediciones y su presentación a los órganos correspondientes (consejo académico, jurídica) </t>
  </si>
  <si>
    <t xml:space="preserve">Registro de legalización de Matrícula Académica de primer semestre en el formato FOR-FO-054_Registro matricula del aspirante que cumple con los requisitos de admisión. </t>
  </si>
  <si>
    <t>Generación y publicación del listado de admitidos y no admitidos en la página web institucional según el orden de resultados obtenidos del cálculo automático.</t>
  </si>
  <si>
    <t>Funcionarios adscritos al Centro de Admisiones</t>
  </si>
  <si>
    <t>*Opción de software implementada para el cálculo automático.
*Listado de admitidos y no admitidos.</t>
  </si>
  <si>
    <t xml:space="preserve">Numero de hallazgos encontrados de Admisión indebida de estudiantes por parte de las auditorias internas. </t>
  </si>
  <si>
    <t>Funcionarios adscritos al Centro de Admisiones en conjunto con la Centro de Computo</t>
  </si>
  <si>
    <t>Según calendario</t>
  </si>
  <si>
    <t>*Listado de admitidos y no admitidos.
*Listado de actas de admitidos</t>
  </si>
  <si>
    <t xml:space="preserve">Jefe del Centro de cómputo y sistemas </t>
  </si>
  <si>
    <t>sin limite</t>
  </si>
  <si>
    <t xml:space="preserve">Modulo interno de base de datos utilizado por la  plataforma SMA </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</si>
  <si>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</si>
  <si>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</si>
  <si>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</si>
  <si>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</si>
  <si>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r>
      <t xml:space="preserve">Admisión indebida de estudiantes. </t>
    </r>
    <r>
      <rPr>
        <b/>
        <sz val="8"/>
        <color theme="1"/>
        <rFont val="Calibri"/>
        <family val="2"/>
        <scheme val="minor"/>
      </rPr>
      <t>(Formación - Centro de Admisiones, Registro y Control Académico)</t>
    </r>
  </si>
  <si>
    <r>
      <t xml:space="preserve">Alteración indebida de registro de historias académicas en la plataforma sma. </t>
    </r>
    <r>
      <rPr>
        <b/>
        <sz val="10"/>
        <color theme="1"/>
        <rFont val="Arial Narrow"/>
        <family val="2"/>
      </rPr>
      <t>(Formación - Centro de Admisiones, Registro y Control Académico)</t>
    </r>
  </si>
  <si>
    <t>Tráfico de influencia</t>
  </si>
  <si>
    <t xml:space="preserve">Sanciones o procesos disciplinarios dada la violación a los actos normativos. 
Perdida de la Imagen y credibilidad institucional. </t>
  </si>
  <si>
    <t xml:space="preserve">Cargue de notas producto de habilitaciones, y/o reporte de notas solo por medio de formatos autorizados y firmados por las partes intervinientes (docentes, jefe de departamento) </t>
  </si>
  <si>
    <t xml:space="preserve">Funcionarios adscritos al Centro de Admisiones con el perfil o responsable de cargar notas en plataforma. </t>
  </si>
  <si>
    <t>Reportes de notas por medio del for-fo-027, autorizado por los responsables (docente, jefe de departamento)</t>
  </si>
  <si>
    <t>Numero de solicitudes de cargue de notas en formato for-fo-027</t>
  </si>
  <si>
    <t>Administrador de la plataforma SMA</t>
  </si>
  <si>
    <t xml:space="preserve">Registros en el Modulo de auditoria de notas. </t>
  </si>
  <si>
    <r>
      <t>Alteración indebida de registro de historias académicas en la plataforma sma.</t>
    </r>
    <r>
      <rPr>
        <b/>
        <sz val="8"/>
        <color theme="1"/>
        <rFont val="Calibri"/>
        <family val="2"/>
        <scheme val="minor"/>
      </rPr>
      <t xml:space="preserve"> (Formación - Centro de Admisiones, Registro y Control Académico)</t>
    </r>
  </si>
  <si>
    <r>
      <t>Tráfico de influencias en la selección de proyectos de investigación - convocatorias internas. (</t>
    </r>
    <r>
      <rPr>
        <b/>
        <sz val="10"/>
        <color theme="1"/>
        <rFont val="Arial Narrow"/>
        <family val="2"/>
      </rPr>
      <t>Investigación)</t>
    </r>
  </si>
  <si>
    <t>Amistad o familiaridad entre las partes interesadas</t>
  </si>
  <si>
    <t>Perdida de credibilidad en el proceso</t>
  </si>
  <si>
    <t xml:space="preserve">Intereses particulares </t>
  </si>
  <si>
    <t>Selección de proyectos a través del Comité de Investigación</t>
  </si>
  <si>
    <t xml:space="preserve">Auditorias internas </t>
  </si>
  <si>
    <t>Comité de Investigación</t>
  </si>
  <si>
    <t>Cuando haya la necesidad</t>
  </si>
  <si>
    <t>Investigaciones disciplinarias relacionadas con el tráfico de influencias en la selección de proyectos de investigación</t>
  </si>
  <si>
    <t>Oficina de Control Interno</t>
  </si>
  <si>
    <t>Informes de Auditoría</t>
  </si>
  <si>
    <r>
      <t xml:space="preserve">Tráfico de influencias en la selección de proyectos de investigación - convocatorias internas. </t>
    </r>
    <r>
      <rPr>
        <b/>
        <sz val="8"/>
        <color theme="1"/>
        <rFont val="Calibri"/>
        <family val="2"/>
        <scheme val="minor"/>
      </rPr>
      <t>(Investigación)</t>
    </r>
  </si>
  <si>
    <r>
      <t>Realización de convenios o alianzas con entidades por trafico de influrncias. (</t>
    </r>
    <r>
      <rPr>
        <b/>
        <sz val="10"/>
        <color theme="1"/>
        <rFont val="Arial Narrow"/>
        <family val="2"/>
      </rPr>
      <t>Extensión y Proyección Social - Division)</t>
    </r>
  </si>
  <si>
    <t>I. Desarrollo ineficiente e inadecuado de las actividades de extensión y proyección social con aliados estratégicos del entorno externo.</t>
  </si>
  <si>
    <t>Parcialidad y privilegio por intereses particulares en cuanto a la decisión de desarrollar el proceso misional de Extensión y Proyección Social con ciertas instituciones u organizaciones del entorno externo con los que se tiene vínculo</t>
  </si>
  <si>
    <t xml:space="preserve">Numero de proyectos con procedimientos inadecuados identificados </t>
  </si>
  <si>
    <r>
      <t xml:space="preserve">Realización de convenios o alianzas con entidades por trafico de influrncias. </t>
    </r>
    <r>
      <rPr>
        <b/>
        <sz val="8"/>
        <color theme="1"/>
        <rFont val="Calibri"/>
        <family val="2"/>
        <scheme val="minor"/>
      </rPr>
      <t>(Extensión y Proyección Social - Division)</t>
    </r>
  </si>
  <si>
    <r>
      <t xml:space="preserve">Favorecimiento a uno o más proponentes específicos. </t>
    </r>
    <r>
      <rPr>
        <b/>
        <sz val="10"/>
        <color theme="1"/>
        <rFont val="Arial Narrow"/>
        <family val="2"/>
      </rPr>
      <t>(Extensión y Proyección Social - Centro de Laboratorios)</t>
    </r>
  </si>
  <si>
    <t>Manipulación técnica o financiera de los estudios previos</t>
  </si>
  <si>
    <t>1. Investigaciones y sanciones por parte de los entes de control
2. Incapacidad para la adquisición de bienes o servicios en mejores condiciones de participación, calidad y precios</t>
  </si>
  <si>
    <t>Pliegos que establecen reglas, condiciones o requisitos para favorecer a determinados proponentes</t>
  </si>
  <si>
    <t>Elaboración del Plan Anual de Adquisiciones publicado en el secop I</t>
  </si>
  <si>
    <t>Implementar el Estatuto de contratación</t>
  </si>
  <si>
    <t>Establecer un comité técnico de contratación</t>
  </si>
  <si>
    <t>Jefe Oficina Jurídica</t>
  </si>
  <si>
    <t>Plan de Adquisiciones de la vigencia correspondiente</t>
  </si>
  <si>
    <t>N° de sanciones de los entes de control relacionadas con investigaciones de corrupción en contratación</t>
  </si>
  <si>
    <t>Listado de chequeo documentación de las etapas e contratación</t>
  </si>
  <si>
    <t>Oficio Rectoría</t>
  </si>
  <si>
    <r>
      <t xml:space="preserve">Favorecimiento a uno o más proponentes específicos. </t>
    </r>
    <r>
      <rPr>
        <b/>
        <sz val="8"/>
        <color theme="1"/>
        <rFont val="Calibri"/>
        <family val="2"/>
        <scheme val="minor"/>
      </rPr>
      <t>(Extensión y Proyección Social - Centro de Laboratorios)</t>
    </r>
  </si>
  <si>
    <r>
      <t xml:space="preserve">Alteración o parcialización de la información publicada. </t>
    </r>
    <r>
      <rPr>
        <b/>
        <sz val="10"/>
        <color theme="1"/>
        <rFont val="Arial Narrow"/>
        <family val="2"/>
      </rPr>
      <t>(Comunicación Institucional)</t>
    </r>
  </si>
  <si>
    <t>Tramite de influencias, intereses de terceros.</t>
  </si>
  <si>
    <t>Sanciones disciplinarios, afectación de la imagen y credibilidad de la información.</t>
  </si>
  <si>
    <t>Revisión minuciosa de la información a publicar.</t>
  </si>
  <si>
    <t>Información publicada</t>
  </si>
  <si>
    <t>N° de solicitudes de corrección a la información publicada</t>
  </si>
  <si>
    <t>Secretaría General</t>
  </si>
  <si>
    <r>
      <t xml:space="preserve">Alteración o parcialización de la información publicada. </t>
    </r>
    <r>
      <rPr>
        <b/>
        <sz val="8"/>
        <color theme="1"/>
        <rFont val="Calibri"/>
        <family val="2"/>
        <scheme val="minor"/>
      </rPr>
      <t>(Comunicación Institucional)</t>
    </r>
  </si>
  <si>
    <r>
      <t xml:space="preserve">Manipulacion de los sistemas de informacion financieros por personal no autorizado. </t>
    </r>
    <r>
      <rPr>
        <b/>
        <sz val="10"/>
        <color theme="1"/>
        <rFont val="Arial Narrow"/>
        <family val="2"/>
      </rPr>
      <t>(Gestión Administrativa y Financiera)</t>
    </r>
  </si>
  <si>
    <r>
      <t xml:space="preserve">Recibir dineros en efectivo en las unidades de negocio. </t>
    </r>
    <r>
      <rPr>
        <b/>
        <sz val="10"/>
        <color theme="1"/>
        <rFont val="Arial Narrow"/>
        <family val="2"/>
      </rPr>
      <t>(Gestión Administrativa y Financiera)</t>
    </r>
  </si>
  <si>
    <t>Ataques informaticos a las bases de datos finnaciera</t>
  </si>
  <si>
    <t>1.Perdida de informacion.
2. Atraso en la entrega de informacion interna y externa.</t>
  </si>
  <si>
    <t>Asignacion de roles y persmisos a personas no autorizadas.</t>
  </si>
  <si>
    <t>facturacion realizada manualmente.</t>
  </si>
  <si>
    <t>Perdidad de recursos monetarios.
Proceso tedioso</t>
  </si>
  <si>
    <t>Politicas de seguridad informatica.</t>
  </si>
  <si>
    <t>Monitoreo y seguimiento de la informacion</t>
  </si>
  <si>
    <t xml:space="preserve">Sistematizar los cobros </t>
  </si>
  <si>
    <t>Facturacion electronica</t>
  </si>
  <si>
    <t>Jefe de Computos y Sistemas</t>
  </si>
  <si>
    <t>Correo Electronicos</t>
  </si>
  <si>
    <t>%Manipulacion de los sistemas de informacion financieros por personal no autorizado.</t>
  </si>
  <si>
    <t>Jefe de Division Financiera</t>
  </si>
  <si>
    <t>Jefe de unidad de servicios</t>
  </si>
  <si>
    <t>%Numero de sanciones disciplinarias por recibr dineros en fectivo en las unidades de negocio.</t>
  </si>
  <si>
    <r>
      <t xml:space="preserve">Manipulacion de los sistemas de informacion financieros por personal no autorizado. </t>
    </r>
    <r>
      <rPr>
        <b/>
        <sz val="8"/>
        <color theme="1"/>
        <rFont val="Calibri"/>
        <family val="2"/>
        <scheme val="minor"/>
      </rPr>
      <t>(Gestión Administrativa y Financiera)</t>
    </r>
  </si>
  <si>
    <r>
      <t xml:space="preserve">Recibir dineros en efectivo en las unidades de negocio. </t>
    </r>
    <r>
      <rPr>
        <b/>
        <sz val="8"/>
        <color theme="1"/>
        <rFont val="Calibri"/>
        <family val="2"/>
        <scheme val="minor"/>
      </rPr>
      <t>(Gestión Administrativa y Financiera)</t>
    </r>
  </si>
  <si>
    <r>
      <t xml:space="preserve">Traslado o salida de bienes de la Institución sin la debida autorización para beneficio propio o un particular. </t>
    </r>
    <r>
      <rPr>
        <b/>
        <sz val="10"/>
        <color theme="1"/>
        <rFont val="Arial Narrow"/>
        <family val="2"/>
      </rPr>
      <t>(Gestión de Bienes y Servicios)</t>
    </r>
  </si>
  <si>
    <r>
      <t xml:space="preserve">Soborno
</t>
    </r>
    <r>
      <rPr>
        <b/>
        <sz val="10"/>
        <color theme="1"/>
        <rFont val="Arial Narrow"/>
        <family val="2"/>
      </rPr>
      <t>(Gestión de Bienes y Servicios)</t>
    </r>
  </si>
  <si>
    <t>Que el  interés particular prevalezca sobre el interés general.</t>
  </si>
  <si>
    <t>* Faltantes o inconsistencias en la verificación del inventario.
* Investigaciones disciplinarias.
* Detrimento patrimonial
* Exposición del bien para el
hurto
* Imposibilidad de reclamar a la aseguradora por omitir
procedimiento de salida del bien</t>
  </si>
  <si>
    <t>Omisión del procedimiento por parte de los funcionarios</t>
  </si>
  <si>
    <t>Ausencia de controles.</t>
  </si>
  <si>
    <t>Recibir sobornos de parte de los contratistas para cetificar trabajos</t>
  </si>
  <si>
    <t xml:space="preserve">Ser permisivo y receptivo al momento de que ofrezcan un soborno.  </t>
  </si>
  <si>
    <t>*Diligenciamiento de formato establecido para el
traslado o salida de los bienes</t>
  </si>
  <si>
    <t>*Cumplir con las políticas de administración de
inventarios y bienes muebles e inmuebles de la Institución</t>
  </si>
  <si>
    <t>*Cotejo físico del inventario</t>
  </si>
  <si>
    <t>Guardar ética laboral.</t>
  </si>
  <si>
    <t xml:space="preserve">*Actas de Inventario
*Formatos diligenciados
</t>
  </si>
  <si>
    <t>Traslado o salida de bienes de acuerdo a lo establecido</t>
  </si>
  <si>
    <t>Manejar ética laoral.</t>
  </si>
  <si>
    <t>*Denunciar hechos de soborno.</t>
  </si>
  <si>
    <r>
      <t xml:space="preserve">Traslado o salida de bienes de la Institución sin la debida autorización para beneficio propio o un particular. </t>
    </r>
    <r>
      <rPr>
        <b/>
        <sz val="8"/>
        <color theme="1"/>
        <rFont val="Calibri"/>
        <family val="2"/>
        <scheme val="minor"/>
      </rPr>
      <t>(Gestión de Bienes y Servicios)</t>
    </r>
  </si>
  <si>
    <r>
      <t xml:space="preserve">Soborno
</t>
    </r>
    <r>
      <rPr>
        <b/>
        <sz val="8"/>
        <color theme="1"/>
        <rFont val="Calibri"/>
        <family val="2"/>
        <scheme val="minor"/>
      </rPr>
      <t>(Gestión de Bienes y Servicios)</t>
    </r>
  </si>
  <si>
    <r>
      <t xml:space="preserve">Tráfico de influencias en la contratación. </t>
    </r>
    <r>
      <rPr>
        <b/>
        <sz val="10"/>
        <color theme="1"/>
        <rFont val="Arial Narrow"/>
        <family val="2"/>
      </rPr>
      <t>(Gestión Jurídica)</t>
    </r>
  </si>
  <si>
    <t>afectacion de la imagen institucional</t>
  </si>
  <si>
    <t>Favorecimiento a terceros</t>
  </si>
  <si>
    <t>Auditoria a procesos Contractuales</t>
  </si>
  <si>
    <t>Verificacion de requisitos Habilitantes</t>
  </si>
  <si>
    <t>Jefe Oficina Juridica</t>
  </si>
  <si>
    <t>Documental</t>
  </si>
  <si>
    <t>Cumplimiento del Plan Anticorrupcion</t>
  </si>
  <si>
    <t>Profesional Universitario</t>
  </si>
  <si>
    <t>documentacion</t>
  </si>
  <si>
    <r>
      <t xml:space="preserve">Tráfico de influencias en la contratación. </t>
    </r>
    <r>
      <rPr>
        <b/>
        <sz val="8"/>
        <color theme="1"/>
        <rFont val="Calibri"/>
        <family val="2"/>
        <scheme val="minor"/>
      </rPr>
      <t>(Gestión Jurídica)</t>
    </r>
  </si>
  <si>
    <r>
      <t xml:space="preserve">Direccionamiento de un proceso disciplinario a favor de un tercero no obrando en forma objetiva. </t>
    </r>
    <r>
      <rPr>
        <b/>
        <sz val="10"/>
        <color theme="1"/>
        <rFont val="Arial Narrow"/>
        <family val="2"/>
      </rPr>
      <t>(Gestión Disciplinaria)</t>
    </r>
  </si>
  <si>
    <t>Trafico de influencias. Incumplimiento al Codigo de Etica. Incumplimiento de las normas Disciplinarias.</t>
  </si>
  <si>
    <t xml:space="preserve">*Sanciones Disciplinarias, Penales y Fiscales. 
*Perdida de la credibilidad institucional </t>
  </si>
  <si>
    <t xml:space="preserve">Informes  Procuraduría </t>
  </si>
  <si>
    <t>Auditorias Internas</t>
  </si>
  <si>
    <t>Revisiones periodicas de los procesos</t>
  </si>
  <si>
    <t>Informes, correos electrónicos, oficios</t>
  </si>
  <si>
    <t>N° de quejas presentadas por el indiciado</t>
  </si>
  <si>
    <t>Oficios, correos electrónicos</t>
  </si>
  <si>
    <r>
      <t xml:space="preserve">Direccionamiento de un proceso disciplinario a favor de un tercero no obrando en forma objetiva. </t>
    </r>
    <r>
      <rPr>
        <b/>
        <sz val="8"/>
        <color theme="1"/>
        <rFont val="Calibri"/>
        <family val="2"/>
        <scheme val="minor"/>
      </rPr>
      <t>(Gestión Disciplinaria)</t>
    </r>
  </si>
  <si>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</si>
  <si>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r>
      <t>Hurto de los activos de la División.</t>
    </r>
    <r>
      <rPr>
        <b/>
        <sz val="10"/>
        <color theme="1"/>
        <rFont val="Arial Narrow"/>
        <family val="2"/>
      </rPr>
      <t xml:space="preserve"> (Gestión de Tecnología e Informática)</t>
    </r>
  </si>
  <si>
    <t>Accesos no autorizados a la informacion reposada en las base de datos</t>
  </si>
  <si>
    <t xml:space="preserve">
1. Afectacion de la imagen de la institucion y  credibilidad del proceso.                
2. Procesos disciplinarios
sancion diciplinaria a la(s) persona(s) responsables.
</t>
  </si>
  <si>
    <t>Divulgacion y exposion de la información</t>
  </si>
  <si>
    <t>Manipulacion de la informacion contenida en la base de datos</t>
  </si>
  <si>
    <t>Ingreso no autirizado a la infaestrutura del campus</t>
  </si>
  <si>
    <t>1. Perdida en  inventario de los activos.
2. Posibles denuncias
al detrimento Patrimonial
3. Sanciones disciplinarias y fiscales</t>
  </si>
  <si>
    <t>Registro desactualizado de soporte de inventarios.</t>
  </si>
  <si>
    <t>Control de acceso de los usuarios a los aplicativos a través de claves y definición de perfiles y permisos.</t>
  </si>
  <si>
    <t xml:space="preserve">Entrega de información a través de solicitudes formales </t>
  </si>
  <si>
    <t>Divulgacion de políticas de operación y proceso de tecnología existentes</t>
  </si>
  <si>
    <t xml:space="preserve"> Inventario físico mensual</t>
  </si>
  <si>
    <t>Registro de los resultados del inventario</t>
  </si>
  <si>
    <t>Anualmente</t>
  </si>
  <si>
    <t>Bitacora</t>
  </si>
  <si>
    <t>Numero de hallazgos encontrados de infraccionamiento en la base de datos de la entidad.</t>
  </si>
  <si>
    <t xml:space="preserve">1,Correos electronicos         2,Oficios.                                                    </t>
  </si>
  <si>
    <t>resolucon 1337 2010</t>
  </si>
  <si>
    <t>mensualmente</t>
  </si>
  <si>
    <t>Formato de control de hadrware y entrega de equipos</t>
  </si>
  <si>
    <t>Inventario de la dependencia actualizado.</t>
  </si>
  <si>
    <t>formato de control de hardware y entrega de equipos</t>
  </si>
  <si>
    <r>
      <t xml:space="preserve">Manipulación de información de las Bases de Datos de la Entidad. </t>
    </r>
    <r>
      <rPr>
        <b/>
        <sz val="8"/>
        <color theme="1"/>
        <rFont val="Calibri"/>
        <family val="2"/>
        <scheme val="minor"/>
      </rPr>
      <t>(Gestión de Tecnología e Informática)</t>
    </r>
  </si>
  <si>
    <r>
      <t xml:space="preserve">Hurto de los activos de la División. </t>
    </r>
    <r>
      <rPr>
        <b/>
        <sz val="8"/>
        <color theme="1"/>
        <rFont val="Calibri"/>
        <family val="2"/>
        <scheme val="minor"/>
      </rPr>
      <t>(Gestión de Tecnología e Informática)</t>
    </r>
  </si>
  <si>
    <r>
      <t xml:space="preserve">Concentración de autoridad o Exceso de Poder. </t>
    </r>
    <r>
      <rPr>
        <b/>
        <sz val="10"/>
        <color theme="1"/>
        <rFont val="Arial Narrow"/>
        <family val="2"/>
      </rPr>
      <t xml:space="preserve"> (Gestión del Talento Humano)</t>
    </r>
  </si>
  <si>
    <r>
      <t xml:space="preserve">Inadecuada selección del personal administrativo y trabajadores oficiales, contratistas.  </t>
    </r>
    <r>
      <rPr>
        <b/>
        <sz val="10"/>
        <color theme="1"/>
        <rFont val="Arial Narrow"/>
        <family val="2"/>
      </rPr>
      <t>(Gestión del Talento Humano)</t>
    </r>
  </si>
  <si>
    <t>Sanciones
Demandas.</t>
  </si>
  <si>
    <t>Burocracia en los Procesos</t>
  </si>
  <si>
    <t>Indiferencia ante problemáticas de los Servidores publicos</t>
  </si>
  <si>
    <t>Rectoria - Recursos Humanos</t>
  </si>
  <si>
    <t>Convocatorias Publicas de Seleección de Cargos</t>
  </si>
  <si>
    <r>
      <t xml:space="preserve">Concentración de autoridad o Exceso de Poder. </t>
    </r>
    <r>
      <rPr>
        <b/>
        <sz val="8"/>
        <color theme="1"/>
        <rFont val="Calibri"/>
        <family val="2"/>
        <scheme val="minor"/>
      </rPr>
      <t xml:space="preserve"> (Gestión del Talento Humano)</t>
    </r>
  </si>
  <si>
    <r>
      <t xml:space="preserve">Inadecuada selección del personal administrativo y trabajadores oficiales, contratistas.  </t>
    </r>
    <r>
      <rPr>
        <b/>
        <sz val="8"/>
        <color theme="1"/>
        <rFont val="Calibri"/>
        <family val="2"/>
        <scheme val="minor"/>
      </rPr>
      <t>(Gestión del Talento Humano)</t>
    </r>
  </si>
  <si>
    <r>
      <t xml:space="preserve">Favorecimiento en la asignacion de plan padrino-matricula, estudios socioeconomicos e incentivos cultura y deporte. </t>
    </r>
    <r>
      <rPr>
        <b/>
        <sz val="10"/>
        <color theme="1"/>
        <rFont val="Arial Narrow"/>
        <family val="2"/>
      </rPr>
      <t>(Gestión de Bienestar)</t>
    </r>
  </si>
  <si>
    <t>Manipulación o alteración de la lista de los inscritos a los distintos programas de permanencia</t>
  </si>
  <si>
    <t>1. Asignacion de beneficios a estudiantes sin cumplir requisitos exigidos.</t>
  </si>
  <si>
    <t>Realizar asignacion de beneficios previa aprobaciòn del comité de bienestar</t>
  </si>
  <si>
    <t>Comité de Bienestar</t>
  </si>
  <si>
    <t>Actas de comité / resoluciones</t>
  </si>
  <si>
    <t>Nº de beneficios asignados</t>
  </si>
  <si>
    <r>
      <t xml:space="preserve">Favorecimiento en la asignacion de plan padrino-matricula, estudios socioeconomicos e incentivos cultura y deporte. </t>
    </r>
    <r>
      <rPr>
        <b/>
        <sz val="8"/>
        <color theme="1"/>
        <rFont val="Calibri"/>
        <family val="2"/>
        <scheme val="minor"/>
      </rPr>
      <t>(Gestión de Bienestar)</t>
    </r>
  </si>
  <si>
    <r>
      <t xml:space="preserve">Manipulación o
direccionamiento de la información  resultante de la auditorías para obtener provecho propio o a favor de terceros. </t>
    </r>
    <r>
      <rPr>
        <b/>
        <sz val="10"/>
        <color theme="1"/>
        <rFont val="Arial Narrow"/>
        <family val="2"/>
      </rPr>
      <t>(Gestión del Control)</t>
    </r>
  </si>
  <si>
    <t xml:space="preserve">Incumplimiento de los principios constitucionales  de la función administrativa, de las normas internas y de los instrumentos para la actividad de la auditoría interna (Estatuto del Auditor, Código de Etica, Carta de representación y Plan anual de auditoría) </t>
  </si>
  <si>
    <t>Pérdida de imagen y credibilidad instititucional. Pérdida de recursos públicos por ocultamiento de situaciones irregulares.                  Sanciones disciplinarias, fiscales y penales.</t>
  </si>
  <si>
    <t>Fomentar la cultura del Control, socializando el Código de Integridad de los Servidores de la Universidad de Sucre , el Estatuto de Auditoría Interna y el Código de Etica de la Actividad de  Auditor Interno y el Estatuto del Auditoría  Interna  de la Universidad de Sucre</t>
  </si>
  <si>
    <t>Jefe y Profesionales Oficina de Control Interno</t>
  </si>
  <si>
    <t>Actas ,
Boletines,Registros de
asistencia a
reuniones y
capacitaciones,informs de auditorías</t>
  </si>
  <si>
    <r>
      <t xml:space="preserve">Manipulación o
direccionamiento de la información  resultante de la auditorías para obtener provecho propio o a favor de terceros. </t>
    </r>
    <r>
      <rPr>
        <b/>
        <sz val="8"/>
        <color theme="1"/>
        <rFont val="Calibri"/>
        <family val="2"/>
        <scheme val="minor"/>
      </rPr>
      <t>(Gestión del Control)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</si>
</sst>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5"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theme="1"/>
      <name val="Calibri"/>
      <family val="2"/>
      <scheme val="minor"/>
    </font>
    <font>
      <sz val="10"/>
      <color rgb="FFFF0000"/>
      <name val="Arial Narrow"/>
      <family val="2"/>
    </font>
    <font>
      <b/>
      <sz val="14"/>
      <color theme="1"/>
      <name val="Arial Narrow"/>
      <family val="2"/>
    </font>
    <font>
      <sz val="14"/>
      <color theme="1"/>
      <name val="Arial Narrow"/>
      <family val="2"/>
    </font>
    <font>
      <b/>
      <sz val="12"/>
      <color theme="1"/>
      <name val="Arial Narrow"/>
      <family val="2"/>
    </font>
    <font>
      <b/>
      <sz val="8"/>
      <name val="Calibri"/>
      <family val="2"/>
      <scheme val="minor"/>
    </font>
    <font>
      <b/>
      <sz val="8"/>
      <color theme="5"/>
      <name val="Calibri"/>
      <family val="2"/>
      <scheme val="minor"/>
    </font>
    <font>
      <sz val="8"/>
      <color theme="5"/>
      <name val="Calibri"/>
      <family val="2"/>
      <scheme val="minor"/>
    </font>
    <font>
      <b/>
      <sz val="10"/>
      <name val="Arial Narrow"/>
      <family val="2"/>
    </font>
    <font>
      <sz val="18"/>
      <color theme="1"/>
      <name val="Calibri"/>
      <family val="2"/>
      <scheme val="minor"/>
    </font>
    <font>
      <sz val="8"/>
      <name val="Calibri"/>
      <family val="2"/>
      <scheme val="minor"/>
    </font>
    <font>
      <sz val="10"/>
      <name val="Calibri"/>
      <family val="2"/>
      <scheme val="minor"/>
    </font>
    <font>
      <sz val="10"/>
      <color rgb="FFFF0000"/>
      <name val="Calibri"/>
      <family val="2"/>
      <scheme val="minor"/>
    </font>
    <font>
      <sz val="11"/>
      <color rgb="FFFF0000"/>
      <name val="Calibri"/>
      <family val="2"/>
      <scheme val="minor"/>
    </font>
    <font>
      <sz val="9"/>
      <color theme="1"/>
      <name val="Arial Narrow"/>
      <family val="2"/>
    </font>
  </fonts>
  <fills count="13">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s>
  <cellStyleXfs count="2">
    <xf numFmtId="0" fontId="0" fillId="0" borderId="0"/>
    <xf numFmtId="0" fontId="17" fillId="0" borderId="0" applyNumberFormat="0" applyFill="0" applyBorder="0" applyAlignment="0" applyProtection="0"/>
  </cellStyleXfs>
  <cellXfs count="496">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3" fillId="0" borderId="1" xfId="0" applyFont="1" applyFill="1" applyBorder="1" applyAlignment="1">
      <alignment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Fill="1" applyBorder="1" applyAlignment="1">
      <alignment horizontal="center" vertical="center"/>
    </xf>
    <xf numFmtId="0" fontId="5" fillId="0" borderId="0" xfId="0" applyFont="1" applyFill="1" applyBorder="1" applyAlignme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0" xfId="0" applyFont="1" applyBorder="1" applyAlignment="1">
      <alignment vertical="center" wrapText="1"/>
    </xf>
    <xf numFmtId="0" fontId="3" fillId="0" borderId="0" xfId="0" applyFont="1" applyBorder="1" applyAlignment="1">
      <alignment vertical="center"/>
    </xf>
    <xf numFmtId="0" fontId="3" fillId="0" borderId="0" xfId="0" applyFont="1" applyBorder="1"/>
    <xf numFmtId="0" fontId="3" fillId="0" borderId="0" xfId="0" applyFont="1" applyFill="1" applyBorder="1" applyAlignment="1">
      <alignment horizontal="left" vertical="center"/>
    </xf>
    <xf numFmtId="0" fontId="3" fillId="0" borderId="1" xfId="0" applyFont="1" applyBorder="1" applyAlignment="1">
      <alignment horizontal="left" vertical="center"/>
    </xf>
    <xf numFmtId="0" fontId="0" fillId="0" borderId="0" xfId="0" applyFill="1" applyBorder="1"/>
    <xf numFmtId="0" fontId="3" fillId="0" borderId="0" xfId="0" applyFont="1" applyFill="1" applyBorder="1" applyAlignment="1">
      <alignment horizontal="center" vertical="center"/>
    </xf>
    <xf numFmtId="0" fontId="3" fillId="0" borderId="1" xfId="0" applyFont="1" applyFill="1" applyBorder="1" applyAlignment="1">
      <alignment horizontal="left" vertical="center"/>
    </xf>
    <xf numFmtId="0" fontId="0" fillId="2" borderId="1" xfId="0" applyFill="1" applyBorder="1" applyAlignment="1">
      <alignment horizontal="center" vertical="center"/>
    </xf>
    <xf numFmtId="0" fontId="3" fillId="0" borderId="1" xfId="0" applyFont="1" applyBorder="1" applyAlignment="1">
      <alignment horizontal="left"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3" fillId="2" borderId="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Border="1" applyAlignment="1">
      <alignment vertical="center" wrapText="1"/>
    </xf>
    <xf numFmtId="0" fontId="10" fillId="0" borderId="0" xfId="0" applyFont="1" applyFill="1" applyBorder="1" applyAlignment="1">
      <alignment horizontal="center" vertical="center"/>
    </xf>
    <xf numFmtId="0" fontId="15" fillId="7" borderId="1" xfId="0" applyFont="1" applyFill="1" applyBorder="1" applyAlignment="1">
      <alignment horizontal="center" vertical="center"/>
    </xf>
    <xf numFmtId="0" fontId="2" fillId="0" borderId="0" xfId="0" applyFont="1" applyFill="1" applyBorder="1" applyAlignment="1">
      <alignment vertical="center"/>
    </xf>
    <xf numFmtId="0" fontId="10" fillId="0" borderId="0" xfId="0" applyFont="1" applyFill="1" applyBorder="1" applyAlignment="1">
      <alignment vertical="center"/>
    </xf>
    <xf numFmtId="0" fontId="15" fillId="2" borderId="1" xfId="0" applyFont="1" applyFill="1" applyBorder="1" applyAlignment="1">
      <alignment horizontal="center" vertical="center"/>
    </xf>
    <xf numFmtId="0" fontId="3" fillId="0" borderId="1" xfId="0" applyFont="1" applyBorder="1" applyAlignment="1">
      <alignment horizontal="left" vertical="center"/>
    </xf>
    <xf numFmtId="0" fontId="12" fillId="2" borderId="16" xfId="0" applyFont="1" applyFill="1" applyBorder="1" applyAlignment="1">
      <alignment horizontal="center" vertical="center" wrapText="1"/>
    </xf>
    <xf numFmtId="0" fontId="0" fillId="0" borderId="0" xfId="0" applyAlignme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Fill="1"/>
    <xf numFmtId="0" fontId="6" fillId="0" borderId="0"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2" fillId="0" borderId="1" xfId="0" applyFont="1" applyBorder="1" applyAlignment="1">
      <alignment horizontal="center" vertical="center"/>
    </xf>
    <xf numFmtId="0" fontId="12" fillId="2"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0" fillId="0" borderId="0" xfId="0" applyFill="1" applyBorder="1" applyAlignment="1">
      <alignment horizontal="center" vertical="center" wrapText="1"/>
    </xf>
    <xf numFmtId="0" fontId="2" fillId="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Fill="1" applyBorder="1" applyAlignment="1">
      <alignment horizontal="center" vertical="center"/>
    </xf>
    <xf numFmtId="0" fontId="3"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0" fillId="0" borderId="0" xfId="0" applyFill="1" applyBorder="1" applyAlignment="1">
      <alignment vertical="center" textRotation="90" wrapText="1"/>
    </xf>
    <xf numFmtId="0" fontId="10" fillId="0" borderId="0" xfId="0" applyFont="1" applyFill="1" applyBorder="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0" fillId="0" borderId="0" xfId="0" applyFill="1" applyBorder="1" applyAlignment="1"/>
    <xf numFmtId="0" fontId="3" fillId="0" borderId="0" xfId="0" applyFont="1" applyFill="1" applyBorder="1" applyAlignment="1">
      <alignment vertical="center"/>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0" borderId="1" xfId="0" applyFont="1" applyBorder="1" applyAlignment="1">
      <alignment horizontal="left" vertical="center"/>
    </xf>
    <xf numFmtId="0" fontId="5" fillId="2" borderId="12" xfId="0" applyFont="1" applyFill="1" applyBorder="1" applyAlignment="1">
      <alignment horizontal="center" vertical="center" wrapText="1"/>
    </xf>
    <xf numFmtId="0" fontId="12" fillId="0" borderId="1" xfId="0" applyFont="1" applyBorder="1" applyAlignment="1">
      <alignment horizontal="center" vertical="center"/>
    </xf>
    <xf numFmtId="0" fontId="3" fillId="0" borderId="1" xfId="0" applyFont="1" applyFill="1" applyBorder="1" applyAlignment="1">
      <alignment horizontal="left" vertical="center" wrapText="1"/>
    </xf>
    <xf numFmtId="0" fontId="3" fillId="0" borderId="1" xfId="0" applyFont="1" applyBorder="1" applyAlignment="1">
      <alignment horizontal="left" vertical="center"/>
    </xf>
    <xf numFmtId="0" fontId="5" fillId="2" borderId="8"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3" fillId="0" borderId="0" xfId="0" applyFont="1" applyBorder="1" applyAlignment="1">
      <alignment horizontal="left" vertical="center"/>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5" fillId="2" borderId="1" xfId="0" applyFont="1" applyFill="1" applyBorder="1" applyAlignment="1">
      <alignment horizontal="center"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3" fillId="0" borderId="1" xfId="0" applyFont="1" applyFill="1" applyBorder="1" applyAlignment="1">
      <alignment horizontal="left" vertical="center" wrapText="1"/>
    </xf>
    <xf numFmtId="0" fontId="28" fillId="0" borderId="0" xfId="0" applyFont="1" applyFill="1" applyBorder="1" applyAlignment="1">
      <alignment vertical="center"/>
    </xf>
    <xf numFmtId="0" fontId="3" fillId="0" borderId="0" xfId="0" applyFont="1" applyFill="1" applyBorder="1" applyAlignment="1">
      <alignment horizontal="left" vertical="center" wrapText="1"/>
    </xf>
    <xf numFmtId="0" fontId="12" fillId="0" borderId="1" xfId="0" applyFont="1" applyBorder="1" applyAlignment="1">
      <alignment horizontal="center" vertical="center"/>
    </xf>
    <xf numFmtId="0" fontId="12" fillId="0" borderId="12" xfId="0" applyFont="1" applyBorder="1" applyAlignment="1">
      <alignment vertical="center" wrapText="1"/>
    </xf>
    <xf numFmtId="0" fontId="16" fillId="0" borderId="0" xfId="0" applyFont="1" applyFill="1" applyBorder="1" applyAlignment="1">
      <alignment horizontal="center"/>
    </xf>
    <xf numFmtId="0" fontId="16" fillId="9" borderId="1" xfId="0" applyFont="1" applyFill="1" applyBorder="1" applyAlignment="1">
      <alignment horizontal="left"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Fill="1" applyBorder="1" applyAlignment="1">
      <alignment vertical="center" wrapText="1"/>
    </xf>
    <xf numFmtId="0" fontId="29" fillId="0" borderId="12" xfId="0" applyFont="1" applyBorder="1" applyAlignment="1">
      <alignment vertical="center" wrapText="1"/>
    </xf>
    <xf numFmtId="0" fontId="0" fillId="0" borderId="1" xfId="0" applyBorder="1" applyAlignment="1">
      <alignment horizontal="center"/>
    </xf>
    <xf numFmtId="0" fontId="12" fillId="0" borderId="1" xfId="0" applyNumberFormat="1" applyFont="1" applyFill="1" applyBorder="1" applyAlignment="1">
      <alignment horizontal="center" vertical="center" wrapText="1"/>
    </xf>
    <xf numFmtId="0" fontId="0" fillId="0" borderId="0" xfId="0" applyAlignment="1">
      <alignment horizontal="center"/>
    </xf>
    <xf numFmtId="0" fontId="12"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12" fillId="0" borderId="12" xfId="0" applyFont="1" applyBorder="1" applyAlignment="1">
      <alignment horizontal="left" vertical="center" wrapText="1"/>
    </xf>
    <xf numFmtId="0" fontId="4" fillId="0" borderId="1" xfId="0" applyFont="1" applyBorder="1" applyAlignment="1">
      <alignment horizontal="center" vertical="center" wrapText="1"/>
    </xf>
    <xf numFmtId="0" fontId="12" fillId="0" borderId="12" xfId="0" applyFont="1" applyBorder="1" applyAlignment="1">
      <alignment horizontal="left"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17" fontId="12" fillId="0" borderId="1" xfId="0" applyNumberFormat="1" applyFont="1" applyFill="1" applyBorder="1" applyAlignment="1">
      <alignment horizontal="center" vertical="center" wrapText="1"/>
    </xf>
    <xf numFmtId="0" fontId="29" fillId="0" borderId="1" xfId="0" applyFont="1" applyFill="1" applyBorder="1" applyAlignment="1">
      <alignment vertical="center" wrapText="1"/>
    </xf>
    <xf numFmtId="0" fontId="31" fillId="0" borderId="1" xfId="0" applyFont="1" applyFill="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xf>
    <xf numFmtId="0" fontId="12" fillId="0" borderId="12" xfId="0" applyFont="1" applyBorder="1" applyAlignment="1">
      <alignment horizontal="left"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2" xfId="0" applyFont="1" applyBorder="1" applyAlignment="1">
      <alignment horizontal="left"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4" fillId="0" borderId="1" xfId="0" applyFont="1" applyBorder="1" applyAlignment="1">
      <alignment horizontal="center" vertical="center" wrapText="1"/>
    </xf>
    <xf numFmtId="0" fontId="29" fillId="0" borderId="1" xfId="0" applyFont="1" applyBorder="1" applyAlignment="1">
      <alignment horizontal="left" vertical="center" wrapText="1"/>
    </xf>
    <xf numFmtId="0" fontId="29" fillId="0" borderId="1" xfId="0" applyFont="1" applyBorder="1" applyAlignment="1">
      <alignment vertical="center" wrapText="1"/>
    </xf>
    <xf numFmtId="0" fontId="31" fillId="0" borderId="1" xfId="0" applyFont="1" applyBorder="1" applyAlignment="1">
      <alignment horizontal="center" vertical="center"/>
    </xf>
    <xf numFmtId="0" fontId="29" fillId="0"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28" fillId="0" borderId="1" xfId="0" applyFont="1" applyBorder="1"/>
    <xf numFmtId="0" fontId="29" fillId="0" borderId="1" xfId="0" applyFont="1" applyFill="1" applyBorder="1" applyAlignment="1">
      <alignment horizontal="left" vertical="center" wrapText="1"/>
    </xf>
    <xf numFmtId="0" fontId="31" fillId="0" borderId="1" xfId="0" applyFont="1" applyFill="1" applyBorder="1" applyAlignment="1">
      <alignment horizontal="center" vertical="center" wrapText="1"/>
    </xf>
    <xf numFmtId="0" fontId="12" fillId="0" borderId="0" xfId="0" applyFont="1"/>
    <xf numFmtId="0" fontId="12" fillId="0" borderId="1" xfId="0" applyFont="1" applyBorder="1"/>
    <xf numFmtId="0" fontId="12" fillId="0" borderId="1" xfId="0" applyFont="1" applyBorder="1" applyAlignment="1">
      <alignment horizontal="center" vertical="center"/>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12" fillId="0" borderId="16" xfId="0" applyFont="1" applyFill="1" applyBorder="1" applyAlignment="1">
      <alignment vertical="center" wrapText="1"/>
    </xf>
    <xf numFmtId="0" fontId="12" fillId="12" borderId="1" xfId="0" applyFont="1" applyFill="1" applyBorder="1" applyAlignment="1">
      <alignment horizontal="left" vertical="center" wrapText="1"/>
    </xf>
    <xf numFmtId="0" fontId="12" fillId="12" borderId="1" xfId="0" applyFont="1" applyFill="1" applyBorder="1" applyAlignment="1">
      <alignment horizontal="center" vertical="center" wrapText="1"/>
    </xf>
    <xf numFmtId="14" fontId="12" fillId="12" borderId="1" xfId="0" applyNumberFormat="1" applyFont="1" applyFill="1" applyBorder="1" applyAlignment="1">
      <alignment horizontal="center" vertical="center" wrapText="1"/>
    </xf>
    <xf numFmtId="17" fontId="12" fillId="0" borderId="1" xfId="0" applyNumberFormat="1" applyFont="1" applyFill="1" applyBorder="1" applyAlignment="1">
      <alignment vertical="center" wrapText="1"/>
    </xf>
    <xf numFmtId="0" fontId="12" fillId="0" borderId="1" xfId="0" applyFont="1" applyBorder="1" applyAlignment="1">
      <alignment horizontal="left" vertical="center" wrapText="1"/>
    </xf>
    <xf numFmtId="0" fontId="36" fillId="2" borderId="9" xfId="0" applyFont="1" applyFill="1" applyBorder="1" applyAlignment="1">
      <alignment horizontal="center" vertical="center" wrapText="1"/>
    </xf>
    <xf numFmtId="0" fontId="37" fillId="2" borderId="1" xfId="0" applyFont="1" applyFill="1" applyBorder="1" applyAlignment="1">
      <alignment horizontal="center" vertical="center" wrapText="1"/>
    </xf>
    <xf numFmtId="0" fontId="36" fillId="2" borderId="1" xfId="0" applyFont="1" applyFill="1" applyBorder="1" applyAlignment="1">
      <alignment horizontal="center" vertical="center" wrapText="1"/>
    </xf>
    <xf numFmtId="0" fontId="29" fillId="0" borderId="8" xfId="0" applyFont="1" applyFill="1" applyBorder="1" applyAlignment="1">
      <alignment horizontal="center" vertical="center" wrapText="1"/>
    </xf>
    <xf numFmtId="0" fontId="31" fillId="0" borderId="1" xfId="0" applyFont="1" applyFill="1" applyBorder="1" applyAlignment="1">
      <alignment horizontal="left" vertical="center" wrapText="1"/>
    </xf>
    <xf numFmtId="14" fontId="12" fillId="0" borderId="1" xfId="0" applyNumberFormat="1" applyFont="1" applyFill="1" applyBorder="1" applyAlignment="1">
      <alignment vertical="center" wrapText="1"/>
    </xf>
    <xf numFmtId="0" fontId="29" fillId="0" borderId="1" xfId="0" applyFont="1" applyBorder="1" applyAlignment="1">
      <alignment vertical="center"/>
    </xf>
    <xf numFmtId="0" fontId="12" fillId="0" borderId="1" xfId="0" applyFont="1" applyFill="1" applyBorder="1" applyAlignment="1">
      <alignment horizontal="left" vertical="center" wrapText="1"/>
    </xf>
    <xf numFmtId="0" fontId="12" fillId="0" borderId="1" xfId="0" applyFont="1" applyBorder="1" applyAlignment="1">
      <alignment horizontal="left" vertical="center" wrapText="1"/>
    </xf>
    <xf numFmtId="0" fontId="4" fillId="11" borderId="9" xfId="0" applyFont="1" applyFill="1" applyBorder="1" applyAlignment="1">
      <alignment horizontal="left" vertical="center" wrapText="1"/>
    </xf>
    <xf numFmtId="0" fontId="39" fillId="11" borderId="1" xfId="0" applyFont="1" applyFill="1" applyBorder="1" applyAlignment="1">
      <alignment horizontal="center" vertical="center"/>
    </xf>
    <xf numFmtId="0" fontId="39" fillId="11" borderId="9" xfId="0" applyFont="1" applyFill="1" applyBorder="1" applyAlignment="1">
      <alignment horizontal="center" vertical="center" wrapText="1"/>
    </xf>
    <xf numFmtId="0" fontId="4" fillId="2" borderId="1" xfId="0" applyFont="1" applyFill="1" applyBorder="1" applyAlignment="1">
      <alignment wrapText="1"/>
    </xf>
    <xf numFmtId="0" fontId="40" fillId="2" borderId="1" xfId="0" applyFont="1" applyFill="1" applyBorder="1" applyAlignment="1">
      <alignment horizontal="center" vertical="center" wrapText="1"/>
    </xf>
    <xf numFmtId="0" fontId="12" fillId="0" borderId="1" xfId="0" applyFont="1" applyFill="1" applyBorder="1" applyAlignment="1">
      <alignment horizontal="left" vertical="center" wrapText="1"/>
    </xf>
    <xf numFmtId="0" fontId="12" fillId="0" borderId="16" xfId="0" applyFont="1" applyFill="1" applyBorder="1" applyAlignment="1">
      <alignment vertical="center" wrapText="1"/>
    </xf>
    <xf numFmtId="0" fontId="4" fillId="0" borderId="1" xfId="0" applyFont="1" applyBorder="1" applyAlignment="1">
      <alignment horizontal="center" vertical="center" wrapText="1"/>
    </xf>
    <xf numFmtId="0" fontId="30" fillId="0" borderId="0" xfId="0" applyFont="1"/>
    <xf numFmtId="0" fontId="30" fillId="12" borderId="1" xfId="0" applyFont="1" applyFill="1" applyBorder="1" applyAlignment="1">
      <alignment vertical="center" wrapText="1"/>
    </xf>
    <xf numFmtId="0" fontId="30" fillId="12" borderId="1" xfId="0" applyFont="1" applyFill="1" applyBorder="1" applyAlignment="1">
      <alignment horizontal="left" vertical="center" wrapText="1"/>
    </xf>
    <xf numFmtId="0" fontId="30" fillId="0" borderId="1" xfId="0" applyFont="1" applyFill="1" applyBorder="1" applyAlignment="1">
      <alignment vertical="center" wrapText="1"/>
    </xf>
    <xf numFmtId="0" fontId="30" fillId="12" borderId="8" xfId="0" applyFont="1" applyFill="1" applyBorder="1" applyAlignment="1">
      <alignment vertical="center" wrapText="1"/>
    </xf>
    <xf numFmtId="0" fontId="30" fillId="0" borderId="1" xfId="0" applyFont="1" applyBorder="1" applyAlignment="1">
      <alignment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12" fillId="0" borderId="12" xfId="0" applyFont="1" applyBorder="1" applyAlignment="1">
      <alignment horizontal="left" vertical="center" wrapText="1"/>
    </xf>
    <xf numFmtId="0" fontId="12" fillId="0" borderId="12" xfId="0" applyFont="1" applyBorder="1" applyAlignment="1">
      <alignment vertical="center" wrapText="1"/>
    </xf>
    <xf numFmtId="0" fontId="12" fillId="0" borderId="16" xfId="0" applyFont="1" applyFill="1" applyBorder="1" applyAlignment="1">
      <alignment vertical="center" wrapText="1"/>
    </xf>
    <xf numFmtId="0" fontId="4" fillId="0" borderId="1"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30" fillId="0" borderId="1" xfId="0" applyFont="1" applyFill="1" applyBorder="1" applyAlignment="1">
      <alignment horizontal="left" vertical="center" wrapText="1"/>
    </xf>
    <xf numFmtId="0" fontId="30" fillId="0" borderId="1" xfId="0" applyFont="1" applyFill="1" applyBorder="1" applyAlignment="1">
      <alignment horizontal="center" vertical="center" wrapText="1"/>
    </xf>
    <xf numFmtId="14" fontId="30" fillId="0" borderId="1" xfId="0" applyNumberFormat="1" applyFont="1" applyFill="1" applyBorder="1" applyAlignment="1">
      <alignment horizontal="center" vertical="center" wrapText="1"/>
    </xf>
    <xf numFmtId="0" fontId="30" fillId="0" borderId="1" xfId="0" applyFont="1" applyBorder="1" applyAlignment="1">
      <alignment wrapText="1"/>
    </xf>
    <xf numFmtId="0" fontId="30" fillId="0" borderId="1" xfId="0" applyNumberFormat="1" applyFont="1" applyFill="1" applyBorder="1" applyAlignment="1">
      <alignment horizontal="center" vertical="center" wrapText="1"/>
    </xf>
    <xf numFmtId="0" fontId="30" fillId="0" borderId="1" xfId="0" applyFont="1" applyBorder="1"/>
    <xf numFmtId="0" fontId="30" fillId="0" borderId="1" xfId="0" applyFont="1" applyBorder="1" applyAlignment="1">
      <alignment horizontal="center"/>
    </xf>
    <xf numFmtId="0" fontId="31" fillId="0" borderId="1" xfId="0" applyFont="1" applyBorder="1" applyAlignment="1">
      <alignment vertical="center" wrapText="1"/>
    </xf>
    <xf numFmtId="0" fontId="30" fillId="12" borderId="1" xfId="0" applyFont="1" applyFill="1" applyBorder="1" applyAlignment="1">
      <alignment horizontal="center" vertical="center" wrapText="1"/>
    </xf>
    <xf numFmtId="14" fontId="30" fillId="12"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xf>
    <xf numFmtId="17" fontId="30" fillId="0" borderId="1" xfId="0" applyNumberFormat="1" applyFont="1" applyFill="1" applyBorder="1" applyAlignment="1">
      <alignment horizontal="center" vertical="center" wrapText="1"/>
    </xf>
    <xf numFmtId="0" fontId="41" fillId="0" borderId="1" xfId="0" applyFont="1" applyFill="1" applyBorder="1" applyAlignment="1">
      <alignment vertical="center" wrapText="1"/>
    </xf>
    <xf numFmtId="0" fontId="41" fillId="0" borderId="1" xfId="0" applyNumberFormat="1" applyFont="1" applyFill="1" applyBorder="1" applyAlignment="1">
      <alignment horizontal="center" vertical="center" wrapText="1"/>
    </xf>
    <xf numFmtId="0" fontId="41" fillId="0" borderId="1" xfId="0" applyFont="1" applyFill="1" applyBorder="1" applyAlignment="1">
      <alignment horizontal="center" vertical="center" wrapText="1"/>
    </xf>
    <xf numFmtId="0" fontId="41" fillId="0" borderId="1" xfId="0" applyFont="1" applyFill="1" applyBorder="1" applyAlignment="1">
      <alignment horizontal="left" vertical="center" wrapText="1"/>
    </xf>
    <xf numFmtId="14" fontId="41" fillId="0" borderId="1" xfId="0" applyNumberFormat="1" applyFont="1" applyFill="1" applyBorder="1" applyAlignment="1">
      <alignment vertical="center" wrapText="1"/>
    </xf>
    <xf numFmtId="0" fontId="30" fillId="0" borderId="12" xfId="0" applyFont="1" applyBorder="1" applyAlignment="1">
      <alignment vertical="center" wrapText="1"/>
    </xf>
    <xf numFmtId="0" fontId="41" fillId="0" borderId="12" xfId="0" applyFont="1" applyBorder="1" applyAlignment="1">
      <alignment vertical="center" wrapText="1"/>
    </xf>
    <xf numFmtId="0" fontId="12" fillId="0" borderId="12" xfId="0" applyFont="1" applyBorder="1" applyAlignment="1">
      <alignment horizontal="center" vertical="center" wrapText="1"/>
    </xf>
    <xf numFmtId="0" fontId="12" fillId="0" borderId="1" xfId="0" applyFont="1" applyFill="1" applyBorder="1" applyAlignment="1">
      <alignment horizontal="left" vertical="center" wrapText="1"/>
    </xf>
    <xf numFmtId="0" fontId="4" fillId="0" borderId="1" xfId="0" applyFont="1" applyBorder="1" applyAlignment="1">
      <alignment horizontal="center" vertical="center" wrapText="1"/>
    </xf>
    <xf numFmtId="0" fontId="44" fillId="0" borderId="1" xfId="0" applyFont="1" applyBorder="1" applyAlignment="1">
      <alignment horizontal="center" vertical="center" wrapText="1"/>
    </xf>
    <xf numFmtId="0" fontId="44"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center" vertical="center" wrapText="1"/>
    </xf>
    <xf numFmtId="0" fontId="30" fillId="0" borderId="1" xfId="0" applyFont="1" applyBorder="1" applyAlignment="1">
      <alignment horizontal="left" vertical="center" wrapText="1"/>
    </xf>
    <xf numFmtId="0" fontId="12" fillId="0" borderId="1" xfId="0" applyFont="1" applyBorder="1" applyAlignment="1">
      <alignment horizontal="center" vertical="center"/>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0" fillId="0" borderId="1" xfId="0" applyBorder="1" applyAlignment="1">
      <alignment horizontal="left" vertical="center" wrapText="1"/>
    </xf>
    <xf numFmtId="0" fontId="43" fillId="0" borderId="1" xfId="0" applyFont="1" applyBorder="1" applyAlignment="1">
      <alignment horizontal="left" vertical="center" wrapText="1"/>
    </xf>
    <xf numFmtId="0" fontId="43" fillId="0" borderId="8" xfId="0" applyFont="1" applyBorder="1" applyAlignment="1">
      <alignment horizontal="left" vertical="center" wrapText="1"/>
    </xf>
    <xf numFmtId="0" fontId="43" fillId="0" borderId="16" xfId="0" applyFont="1" applyBorder="1" applyAlignment="1">
      <alignment horizontal="left" vertical="center" wrapText="1"/>
    </xf>
    <xf numFmtId="0" fontId="43" fillId="0" borderId="12" xfId="0" applyFont="1" applyBorder="1" applyAlignment="1">
      <alignment horizontal="left" vertical="center" wrapText="1"/>
    </xf>
    <xf numFmtId="0" fontId="12" fillId="0" borderId="8" xfId="0" applyFont="1" applyFill="1" applyBorder="1" applyAlignment="1">
      <alignment vertical="center" wrapText="1"/>
    </xf>
    <xf numFmtId="0" fontId="12" fillId="0" borderId="16" xfId="0" applyFont="1" applyFill="1" applyBorder="1" applyAlignment="1">
      <alignment vertical="center" wrapText="1"/>
    </xf>
    <xf numFmtId="0" fontId="12" fillId="0" borderId="12" xfId="0" applyFont="1" applyFill="1" applyBorder="1" applyAlignment="1">
      <alignment vertical="center" wrapText="1"/>
    </xf>
    <xf numFmtId="0" fontId="12" fillId="0" borderId="9" xfId="0" applyFont="1" applyFill="1" applyBorder="1" applyAlignment="1">
      <alignment horizontal="left" vertical="center" wrapText="1"/>
    </xf>
    <xf numFmtId="0" fontId="12" fillId="0" borderId="11" xfId="0" applyFont="1" applyFill="1" applyBorder="1" applyAlignment="1">
      <alignment horizontal="left" vertical="center" wrapText="1"/>
    </xf>
    <xf numFmtId="0" fontId="12" fillId="0" borderId="9" xfId="0" applyFont="1" applyFill="1" applyBorder="1" applyAlignment="1">
      <alignment horizontal="center" vertical="center" wrapText="1"/>
    </xf>
    <xf numFmtId="0" fontId="0" fillId="0" borderId="11" xfId="0" applyBorder="1" applyAlignment="1">
      <alignment horizontal="center" vertical="center" wrapText="1"/>
    </xf>
    <xf numFmtId="0" fontId="12" fillId="0" borderId="11" xfId="0" applyFont="1" applyFill="1" applyBorder="1" applyAlignment="1">
      <alignment horizontal="center" vertical="center" wrapText="1"/>
    </xf>
    <xf numFmtId="0" fontId="30" fillId="0" borderId="8" xfId="0" applyFont="1" applyFill="1" applyBorder="1" applyAlignment="1">
      <alignment horizontal="left" vertical="center" wrapText="1"/>
    </xf>
    <xf numFmtId="0" fontId="30" fillId="0" borderId="16"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30" fillId="0" borderId="9"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41" fillId="0" borderId="8" xfId="0" applyFont="1" applyBorder="1" applyAlignment="1">
      <alignment horizontal="left" vertical="center" wrapText="1"/>
    </xf>
    <xf numFmtId="0" fontId="42" fillId="0" borderId="16" xfId="0" applyFont="1" applyBorder="1" applyAlignment="1">
      <alignment horizontal="left" vertical="center" wrapText="1"/>
    </xf>
    <xf numFmtId="0" fontId="42" fillId="0" borderId="12" xfId="0" applyFont="1" applyBorder="1" applyAlignment="1">
      <alignment horizontal="left" vertical="center" wrapText="1"/>
    </xf>
    <xf numFmtId="0" fontId="41" fillId="0" borderId="16" xfId="0" applyFont="1" applyBorder="1" applyAlignment="1">
      <alignment horizontal="left" vertical="center" wrapText="1"/>
    </xf>
    <xf numFmtId="0" fontId="41" fillId="0" borderId="12" xfId="0" applyFont="1" applyBorder="1" applyAlignment="1">
      <alignment horizontal="left" vertical="center" wrapText="1"/>
    </xf>
    <xf numFmtId="17" fontId="41" fillId="0" borderId="9" xfId="0" applyNumberFormat="1" applyFont="1" applyFill="1" applyBorder="1" applyAlignment="1">
      <alignment horizontal="center" vertical="center" wrapText="1"/>
    </xf>
    <xf numFmtId="17" fontId="41" fillId="0" borderId="11" xfId="0" applyNumberFormat="1" applyFont="1" applyFill="1" applyBorder="1" applyAlignment="1">
      <alignment horizontal="center" vertical="center" wrapText="1"/>
    </xf>
    <xf numFmtId="0" fontId="30" fillId="0" borderId="8" xfId="0" applyFont="1" applyBorder="1" applyAlignment="1">
      <alignment horizontal="left" vertical="center" wrapText="1"/>
    </xf>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0" fillId="0" borderId="8" xfId="0" applyFont="1" applyBorder="1" applyAlignment="1">
      <alignment horizontal="left" vertical="center" wrapText="1"/>
    </xf>
    <xf numFmtId="0" fontId="0" fillId="0" borderId="16" xfId="0" applyFont="1" applyBorder="1" applyAlignment="1">
      <alignment horizontal="left" vertical="center" wrapText="1"/>
    </xf>
    <xf numFmtId="0" fontId="0" fillId="0" borderId="12" xfId="0" applyFont="1" applyBorder="1" applyAlignment="1">
      <alignment horizontal="left" vertical="center" wrapText="1"/>
    </xf>
    <xf numFmtId="0" fontId="42" fillId="0" borderId="8" xfId="0" applyFont="1" applyFill="1" applyBorder="1" applyAlignment="1">
      <alignment horizontal="left" vertical="center" wrapText="1"/>
    </xf>
    <xf numFmtId="0" fontId="42" fillId="0" borderId="16" xfId="0" applyFont="1" applyFill="1" applyBorder="1" applyAlignment="1">
      <alignment horizontal="left" vertical="center" wrapText="1"/>
    </xf>
    <xf numFmtId="0" fontId="42" fillId="0" borderId="12" xfId="0" applyFont="1" applyFill="1" applyBorder="1" applyAlignment="1">
      <alignment horizontal="left" vertical="center" wrapText="1"/>
    </xf>
    <xf numFmtId="0" fontId="12" fillId="0" borderId="9" xfId="0" applyNumberFormat="1" applyFont="1" applyFill="1" applyBorder="1" applyAlignment="1">
      <alignment horizontal="center" vertical="center" wrapText="1"/>
    </xf>
    <xf numFmtId="0" fontId="12" fillId="0" borderId="11" xfId="0" applyNumberFormat="1" applyFont="1" applyFill="1" applyBorder="1" applyAlignment="1">
      <alignment horizontal="center" vertical="center" wrapText="1"/>
    </xf>
    <xf numFmtId="0" fontId="12" fillId="0" borderId="20"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17" xfId="0" applyFont="1" applyFill="1" applyBorder="1" applyAlignment="1">
      <alignment horizontal="center" vertical="center" wrapText="1"/>
    </xf>
    <xf numFmtId="0" fontId="12" fillId="0" borderId="23" xfId="0" applyFont="1" applyFill="1" applyBorder="1" applyAlignment="1">
      <alignment horizontal="center" vertical="center" wrapText="1"/>
    </xf>
    <xf numFmtId="0" fontId="12" fillId="0" borderId="18" xfId="0" applyFont="1" applyFill="1" applyBorder="1" applyAlignment="1">
      <alignment horizontal="center" vertical="center" wrapText="1"/>
    </xf>
    <xf numFmtId="0" fontId="12" fillId="0" borderId="19" xfId="0" applyFont="1" applyFill="1" applyBorder="1" applyAlignment="1">
      <alignment horizontal="center" vertical="center" wrapText="1"/>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41" fillId="0" borderId="8" xfId="0" applyFont="1" applyFill="1" applyBorder="1" applyAlignment="1">
      <alignment horizontal="left" vertical="center" wrapText="1"/>
    </xf>
    <xf numFmtId="0" fontId="41" fillId="0" borderId="16"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14" fontId="0" fillId="0" borderId="1" xfId="0" applyNumberFormat="1" applyBorder="1" applyAlignment="1">
      <alignment horizontal="left" vertical="center" wrapText="1"/>
    </xf>
    <xf numFmtId="0" fontId="30" fillId="2" borderId="1" xfId="0" applyFont="1" applyFill="1" applyBorder="1" applyAlignment="1">
      <alignment horizontal="center" vertical="center" wrapText="1"/>
    </xf>
    <xf numFmtId="0" fontId="13" fillId="2" borderId="1" xfId="0" applyFont="1" applyFill="1" applyBorder="1" applyAlignment="1">
      <alignment horizontal="center"/>
    </xf>
    <xf numFmtId="0" fontId="0" fillId="0" borderId="10" xfId="0" applyBorder="1" applyAlignment="1">
      <alignment horizontal="center"/>
    </xf>
    <xf numFmtId="0" fontId="0" fillId="0" borderId="22" xfId="0" applyBorder="1" applyAlignment="1">
      <alignment horizontal="center"/>
    </xf>
    <xf numFmtId="0" fontId="0" fillId="0" borderId="0" xfId="0" applyBorder="1" applyAlignment="1">
      <alignment horizontal="center"/>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2" fillId="0" borderId="9" xfId="0" applyNumberFormat="1" applyFont="1" applyFill="1" applyBorder="1" applyAlignment="1">
      <alignment horizontal="left" vertical="center" wrapText="1"/>
    </xf>
    <xf numFmtId="0" fontId="12" fillId="0" borderId="11" xfId="0" applyNumberFormat="1" applyFont="1" applyFill="1" applyBorder="1" applyAlignment="1">
      <alignment horizontal="left" vertical="center" wrapText="1"/>
    </xf>
    <xf numFmtId="0" fontId="12" fillId="2" borderId="1" xfId="0" applyFont="1" applyFill="1" applyBorder="1" applyAlignment="1">
      <alignment horizontal="center" vertical="center"/>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2" fillId="2"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12" fillId="0" borderId="20" xfId="0" applyFont="1" applyFill="1" applyBorder="1" applyAlignment="1">
      <alignment horizontal="left" vertical="center" wrapText="1"/>
    </xf>
    <xf numFmtId="0" fontId="12" fillId="0" borderId="21" xfId="0" applyFont="1" applyFill="1" applyBorder="1" applyAlignment="1">
      <alignment horizontal="left" vertical="center" wrapText="1"/>
    </xf>
    <xf numFmtId="0" fontId="12" fillId="0" borderId="18" xfId="0" applyFont="1" applyFill="1" applyBorder="1" applyAlignment="1">
      <alignment horizontal="left" vertical="center" wrapText="1"/>
    </xf>
    <xf numFmtId="0" fontId="12" fillId="0" borderId="19" xfId="0" applyFont="1" applyFill="1" applyBorder="1" applyAlignment="1">
      <alignment horizontal="left" vertical="center" wrapText="1"/>
    </xf>
    <xf numFmtId="17" fontId="12" fillId="0" borderId="9" xfId="0" applyNumberFormat="1" applyFont="1" applyFill="1" applyBorder="1" applyAlignment="1">
      <alignment horizontal="left" vertical="center" wrapText="1"/>
    </xf>
    <xf numFmtId="17" fontId="12" fillId="0" borderId="11" xfId="0" applyNumberFormat="1" applyFont="1" applyFill="1" applyBorder="1" applyAlignment="1">
      <alignment horizontal="left"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17" fontId="12" fillId="0" borderId="9" xfId="0" applyNumberFormat="1" applyFont="1" applyFill="1" applyBorder="1" applyAlignment="1">
      <alignment horizontal="center" vertical="center" wrapText="1"/>
    </xf>
    <xf numFmtId="17" fontId="12" fillId="0" borderId="11" xfId="0" applyNumberFormat="1" applyFont="1" applyFill="1" applyBorder="1" applyAlignment="1">
      <alignment horizontal="center" vertical="center" wrapText="1"/>
    </xf>
    <xf numFmtId="17" fontId="12" fillId="0" borderId="8" xfId="0" applyNumberFormat="1" applyFont="1" applyFill="1" applyBorder="1" applyAlignment="1">
      <alignment horizontal="center" vertical="center" wrapText="1"/>
    </xf>
    <xf numFmtId="17" fontId="12" fillId="0" borderId="16" xfId="0" applyNumberFormat="1" applyFont="1" applyFill="1" applyBorder="1" applyAlignment="1">
      <alignment horizontal="center" vertical="center" wrapText="1"/>
    </xf>
    <xf numFmtId="17" fontId="12" fillId="0" borderId="12" xfId="0" applyNumberFormat="1" applyFont="1" applyFill="1" applyBorder="1" applyAlignment="1">
      <alignment horizontal="center" vertical="center" wrapText="1"/>
    </xf>
    <xf numFmtId="0" fontId="12" fillId="0" borderId="8" xfId="0" applyFont="1" applyBorder="1" applyAlignment="1">
      <alignment vertical="center" wrapText="1"/>
    </xf>
    <xf numFmtId="0" fontId="12" fillId="0" borderId="16" xfId="0" applyFont="1" applyBorder="1" applyAlignment="1">
      <alignment vertical="center" wrapText="1"/>
    </xf>
    <xf numFmtId="0" fontId="12" fillId="0" borderId="12" xfId="0" applyFont="1" applyBorder="1" applyAlignment="1">
      <alignment vertical="center" wrapText="1"/>
    </xf>
    <xf numFmtId="14" fontId="12" fillId="0" borderId="8" xfId="0" applyNumberFormat="1" applyFont="1" applyFill="1" applyBorder="1" applyAlignment="1">
      <alignment horizontal="center" vertical="center" wrapText="1"/>
    </xf>
    <xf numFmtId="14" fontId="12" fillId="0" borderId="16" xfId="0" applyNumberFormat="1" applyFont="1" applyFill="1" applyBorder="1" applyAlignment="1">
      <alignment horizontal="center" vertical="center" wrapText="1"/>
    </xf>
    <xf numFmtId="14" fontId="12" fillId="0" borderId="12" xfId="0" applyNumberFormat="1" applyFont="1" applyFill="1" applyBorder="1" applyAlignment="1">
      <alignment horizontal="center" vertical="center" wrapText="1"/>
    </xf>
    <xf numFmtId="0" fontId="42" fillId="0" borderId="1" xfId="0" applyFont="1" applyBorder="1" applyAlignment="1">
      <alignment horizontal="center" vertical="center"/>
    </xf>
    <xf numFmtId="0" fontId="12" fillId="12" borderId="9" xfId="0" applyFont="1" applyFill="1" applyBorder="1" applyAlignment="1">
      <alignment horizontal="center" vertical="center" wrapText="1"/>
    </xf>
    <xf numFmtId="0" fontId="12" fillId="12" borderId="11" xfId="0" applyFont="1" applyFill="1" applyBorder="1" applyAlignment="1">
      <alignment horizontal="center" vertical="center" wrapText="1"/>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Fill="1" applyBorder="1"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8" xfId="0" applyFont="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35" fillId="2" borderId="9" xfId="0" applyFont="1" applyFill="1" applyBorder="1" applyAlignment="1">
      <alignment horizontal="center" vertical="center" wrapText="1"/>
    </xf>
    <xf numFmtId="0" fontId="35" fillId="2" borderId="10" xfId="0" applyFont="1" applyFill="1" applyBorder="1" applyAlignment="1">
      <alignment horizontal="center" vertical="center" wrapText="1"/>
    </xf>
    <xf numFmtId="0" fontId="35" fillId="2"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36" fillId="2"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9" fillId="9" borderId="10" xfId="0" applyFont="1" applyFill="1" applyBorder="1" applyAlignment="1">
      <alignment horizontal="left" vertical="center" wrapText="1"/>
    </xf>
    <xf numFmtId="0" fontId="19" fillId="9" borderId="11" xfId="0" applyFont="1" applyFill="1" applyBorder="1" applyAlignment="1">
      <alignment horizontal="left" vertical="center" wrapText="1"/>
    </xf>
    <xf numFmtId="0" fontId="20" fillId="2" borderId="10" xfId="0" applyFont="1" applyFill="1" applyBorder="1" applyAlignment="1">
      <alignment horizontal="left" vertical="center" wrapText="1"/>
    </xf>
    <xf numFmtId="0" fontId="20" fillId="2" borderId="11" xfId="0" applyFont="1" applyFill="1" applyBorder="1" applyAlignment="1">
      <alignment horizontal="left"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20" fillId="2" borderId="1" xfId="0" applyFont="1" applyFill="1" applyBorder="1" applyAlignment="1">
      <alignment horizontal="left" vertical="center" wrapText="1"/>
    </xf>
    <xf numFmtId="0" fontId="17" fillId="0" borderId="0" xfId="1" applyBorder="1" applyAlignment="1">
      <alignment horizontal="center" vertical="center"/>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29" fillId="0" borderId="1" xfId="0" applyFont="1" applyBorder="1" applyAlignment="1">
      <alignment horizontal="center" vertical="center"/>
    </xf>
  </cellXfs>
  <cellStyles count="2">
    <cellStyle name="Hipervínculo" xfId="1" builtinId="8"/>
    <cellStyle name="Normal" xfId="0" builtinId="0"/>
  </cellStyles>
  <dxfs count="395">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DOC.%20TRABAJO%20ANGELA%20GUERRA_22-12-21/UNISUCRE_PLANEACION_22-12-21/RIESGOS/Mapas%20de%20Riesgo%20y%20Oportunidades%20Procesos-Dependencias%20Unisucre%202021/1.%20Mapa%20de%20Riesgos%20y%20Oport_FOviceacademic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DOC.%20TRABAJO%20ANGELA%20GUERRA_22-12-21/UNISUCRE_PLANEACION_22-12-21/RIESGOS/Mapas%20de%20Riesgo%20y%20Oportunidades%20Procesos-Dependencias%20Unisucre%202021_TODOS/12.%20Mapa%20de%20Riesgos%202021_T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XTERNO"/>
      <sheetName val="CONTEXTO INTERNO - FORMACIÓN"/>
      <sheetName val="Mapa de Riesgos y Oportunidades"/>
      <sheetName val="Etapa 1 - Identificación"/>
      <sheetName val="Etapa 2 - Análisis"/>
      <sheetName val="Etapa 3 - Valoración"/>
      <sheetName val="Determina Impacto R. Corrupción"/>
      <sheetName val="Evaluación Controles"/>
    </sheetNames>
    <sheetDataSet>
      <sheetData sheetId="0"/>
      <sheetData sheetId="1">
        <row r="58">
          <cell r="C58" t="str">
            <v>Infraestructura (oficinas, salones, laboratorios, espacios deportivos, lugares de estudio, etc)</v>
          </cell>
        </row>
      </sheetData>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XTO EXTERNO"/>
      <sheetName val="CONTEXTO INTERNO - PROCESOS"/>
      <sheetName val="Mapa de Riesgos y Oportunidades"/>
      <sheetName val="Etapa 1 - Identificación"/>
      <sheetName val="Etapa 2 - Análisis"/>
      <sheetName val="Etapa 3 - Valoración"/>
      <sheetName val="Determina Impacto R. Corrupción"/>
      <sheetName val="Evaluación Controles"/>
      <sheetName val="Resumen"/>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348"/>
  <sheetViews>
    <sheetView tabSelected="1" zoomScale="60" zoomScaleNormal="60" zoomScaleSheetLayoutView="20" zoomScalePageLayoutView="40" workbookViewId="0">
      <selection activeCell="Q9" sqref="Q9:Q13"/>
    </sheetView>
  </sheetViews>
  <sheetFormatPr baseColWidth="10" defaultRowHeight="15" x14ac:dyDescent="0.25"/>
  <cols>
    <col min="1" max="1" width="4.25" customWidth="1"/>
    <col min="2" max="2" width="20.25" customWidth="1"/>
    <col min="3" max="3" width="19.875" customWidth="1"/>
    <col min="4" max="4" width="21" customWidth="1"/>
    <col min="5" max="5" width="20.25" customWidth="1"/>
    <col min="6" max="6" width="16.25" customWidth="1"/>
    <col min="7" max="7" width="4.625" hidden="1" customWidth="1"/>
    <col min="8" max="8" width="19" customWidth="1"/>
    <col min="9" max="9" width="4" hidden="1" customWidth="1"/>
    <col min="10" max="10" width="4.375" hidden="1" customWidth="1"/>
    <col min="11" max="12" width="16.875" customWidth="1"/>
    <col min="13" max="13" width="21.75" customWidth="1"/>
    <col min="14" max="14" width="12.75" customWidth="1"/>
    <col min="15" max="15" width="13.25" customWidth="1"/>
    <col min="16" max="16" width="12.375" customWidth="1"/>
    <col min="17" max="17" width="14.125" customWidth="1"/>
    <col min="18" max="18" width="7.75" hidden="1" customWidth="1"/>
    <col min="19" max="19" width="17.375" customWidth="1"/>
    <col min="20" max="21" width="4" hidden="1" customWidth="1"/>
    <col min="22" max="22" width="17.125" customWidth="1"/>
    <col min="23" max="23" width="14.625" customWidth="1"/>
    <col min="24" max="25" width="15" style="149" customWidth="1"/>
    <col min="26" max="26" width="17.875" customWidth="1"/>
    <col min="27" max="27" width="17.375" style="214" customWidth="1"/>
    <col min="30" max="30" width="13.375" customWidth="1"/>
    <col min="33" max="33" width="13.25" customWidth="1"/>
    <col min="34" max="34" width="12.625" customWidth="1"/>
    <col min="35" max="35" width="13.75" customWidth="1"/>
    <col min="36" max="36" width="12.875" customWidth="1"/>
    <col min="37" max="37" width="14.25" customWidth="1"/>
    <col min="38" max="38" width="13.75" bestFit="1" customWidth="1"/>
    <col min="39" max="39" width="14" customWidth="1"/>
    <col min="40" max="40" width="13" customWidth="1"/>
    <col min="41" max="42" width="13.25" customWidth="1"/>
    <col min="43" max="43" width="16" customWidth="1"/>
    <col min="46" max="46" width="13.625" customWidth="1"/>
    <col min="47" max="47" width="14" customWidth="1"/>
    <col min="50" max="50" width="14.375" customWidth="1"/>
    <col min="51" max="51" width="15" customWidth="1"/>
    <col min="52" max="52" width="13.75" customWidth="1"/>
  </cols>
  <sheetData>
    <row r="1" spans="1:51" ht="15" customHeight="1" x14ac:dyDescent="0.25">
      <c r="A1" s="357" t="s">
        <v>296</v>
      </c>
      <c r="B1" s="357"/>
      <c r="C1" s="265" t="s">
        <v>445</v>
      </c>
      <c r="D1" s="265"/>
      <c r="E1" s="265"/>
      <c r="F1" s="265"/>
      <c r="G1" s="265"/>
      <c r="H1" s="265"/>
      <c r="I1" s="265"/>
      <c r="J1" s="265"/>
      <c r="K1" s="265"/>
      <c r="L1" s="265"/>
      <c r="M1" s="265"/>
      <c r="N1" s="265"/>
      <c r="O1" s="265"/>
      <c r="P1" s="265"/>
      <c r="Q1" s="265"/>
      <c r="R1" s="265"/>
      <c r="S1" s="265"/>
      <c r="T1" s="265"/>
      <c r="U1" s="265"/>
      <c r="V1" s="265"/>
      <c r="W1" s="265"/>
      <c r="X1" s="265"/>
      <c r="Y1" s="265"/>
      <c r="Z1" s="265"/>
      <c r="AA1" s="265"/>
    </row>
    <row r="2" spans="1:51" ht="60.75" customHeight="1" x14ac:dyDescent="0.25">
      <c r="A2" s="357" t="s">
        <v>297</v>
      </c>
      <c r="B2" s="357"/>
      <c r="C2" s="316">
        <v>44679</v>
      </c>
      <c r="D2" s="265"/>
      <c r="E2" s="265"/>
      <c r="F2" s="265"/>
      <c r="G2" s="265"/>
      <c r="H2" s="265"/>
      <c r="I2" s="265"/>
      <c r="J2" s="265"/>
      <c r="K2" s="265"/>
      <c r="L2" s="265"/>
      <c r="M2" s="265"/>
      <c r="N2" s="265"/>
      <c r="O2" s="265"/>
      <c r="P2" s="265"/>
      <c r="Q2" s="265"/>
      <c r="R2" s="265"/>
      <c r="S2" s="265"/>
      <c r="T2" s="265"/>
      <c r="U2" s="265"/>
      <c r="V2" s="265"/>
      <c r="W2" s="265"/>
      <c r="X2" s="265"/>
      <c r="Y2" s="265"/>
      <c r="Z2" s="265"/>
      <c r="AA2" s="265"/>
    </row>
    <row r="3" spans="1:51" ht="9" customHeight="1" x14ac:dyDescent="0.25">
      <c r="A3" s="319"/>
      <c r="B3" s="319"/>
      <c r="C3" s="320"/>
      <c r="D3" s="320"/>
      <c r="E3" s="320"/>
      <c r="F3" s="320"/>
      <c r="G3" s="320"/>
      <c r="H3" s="320"/>
      <c r="I3" s="320"/>
      <c r="J3" s="320"/>
      <c r="K3" s="320"/>
      <c r="L3" s="320"/>
      <c r="M3" s="320"/>
      <c r="N3" s="320"/>
      <c r="O3" s="320"/>
      <c r="P3" s="320"/>
      <c r="Q3" s="320"/>
      <c r="R3" s="320"/>
      <c r="S3" s="320"/>
      <c r="T3" s="320"/>
      <c r="U3" s="320"/>
      <c r="V3" s="320"/>
      <c r="W3" s="321"/>
      <c r="X3" s="321"/>
      <c r="Y3" s="321"/>
      <c r="Z3" s="321"/>
    </row>
    <row r="4" spans="1:51" x14ac:dyDescent="0.25">
      <c r="A4" s="344" t="s">
        <v>338</v>
      </c>
      <c r="B4" s="344"/>
      <c r="C4" s="344"/>
      <c r="D4" s="344"/>
      <c r="E4" s="344"/>
      <c r="F4" s="322" t="s">
        <v>339</v>
      </c>
      <c r="G4" s="323"/>
      <c r="H4" s="323"/>
      <c r="I4" s="323"/>
      <c r="J4" s="323"/>
      <c r="K4" s="324"/>
      <c r="L4" s="322" t="s">
        <v>340</v>
      </c>
      <c r="M4" s="323"/>
      <c r="N4" s="323"/>
      <c r="O4" s="323"/>
      <c r="P4" s="323"/>
      <c r="Q4" s="323"/>
      <c r="R4" s="323"/>
      <c r="S4" s="323"/>
      <c r="T4" s="323"/>
      <c r="U4" s="323"/>
      <c r="V4" s="324"/>
      <c r="W4" s="318" t="s">
        <v>299</v>
      </c>
      <c r="X4" s="318"/>
      <c r="Y4" s="318"/>
      <c r="Z4" s="318"/>
      <c r="AA4" s="318"/>
    </row>
    <row r="5" spans="1:51" ht="24" customHeight="1" x14ac:dyDescent="0.25">
      <c r="A5" s="345" t="s">
        <v>0</v>
      </c>
      <c r="B5" s="345" t="s">
        <v>326</v>
      </c>
      <c r="C5" s="348" t="s">
        <v>379</v>
      </c>
      <c r="D5" s="348" t="s">
        <v>380</v>
      </c>
      <c r="E5" s="345" t="s">
        <v>289</v>
      </c>
      <c r="F5" s="325" t="s">
        <v>374</v>
      </c>
      <c r="G5" s="326"/>
      <c r="H5" s="326"/>
      <c r="I5" s="326"/>
      <c r="J5" s="326"/>
      <c r="K5" s="327"/>
      <c r="L5" s="348" t="s">
        <v>376</v>
      </c>
      <c r="M5" s="349" t="s">
        <v>375</v>
      </c>
      <c r="N5" s="348" t="s">
        <v>176</v>
      </c>
      <c r="O5" s="348"/>
      <c r="P5" s="348"/>
      <c r="Q5" s="353" t="s">
        <v>151</v>
      </c>
      <c r="R5" s="353"/>
      <c r="S5" s="353"/>
      <c r="T5" s="353"/>
      <c r="U5" s="353"/>
      <c r="V5" s="353"/>
      <c r="W5" s="336" t="s">
        <v>189</v>
      </c>
      <c r="X5" s="336" t="s">
        <v>290</v>
      </c>
      <c r="Y5" s="336" t="s">
        <v>291</v>
      </c>
      <c r="Z5" s="336" t="s">
        <v>298</v>
      </c>
      <c r="AA5" s="317" t="s">
        <v>377</v>
      </c>
    </row>
    <row r="6" spans="1:51" ht="39.75" customHeight="1" x14ac:dyDescent="0.25">
      <c r="A6" s="346"/>
      <c r="B6" s="346"/>
      <c r="C6" s="336"/>
      <c r="D6" s="336"/>
      <c r="E6" s="346"/>
      <c r="F6" s="338" t="s">
        <v>80</v>
      </c>
      <c r="G6" s="339"/>
      <c r="H6" s="103" t="s">
        <v>278</v>
      </c>
      <c r="I6" s="59"/>
      <c r="J6" s="329" t="s">
        <v>306</v>
      </c>
      <c r="K6" s="329"/>
      <c r="L6" s="336"/>
      <c r="M6" s="350"/>
      <c r="N6" s="330" t="s">
        <v>284</v>
      </c>
      <c r="O6" s="331"/>
      <c r="P6" s="332"/>
      <c r="Q6" s="328" t="s">
        <v>80</v>
      </c>
      <c r="R6" s="329"/>
      <c r="S6" s="329" t="s">
        <v>81</v>
      </c>
      <c r="T6" s="329"/>
      <c r="U6" s="88"/>
      <c r="V6" s="329" t="s">
        <v>306</v>
      </c>
      <c r="W6" s="336"/>
      <c r="X6" s="336"/>
      <c r="Y6" s="336"/>
      <c r="Z6" s="336"/>
      <c r="AA6" s="317"/>
    </row>
    <row r="7" spans="1:51" ht="30.75" customHeight="1" x14ac:dyDescent="0.25">
      <c r="A7" s="346"/>
      <c r="B7" s="346"/>
      <c r="C7" s="336"/>
      <c r="D7" s="336"/>
      <c r="E7" s="346"/>
      <c r="F7" s="340"/>
      <c r="G7" s="341"/>
      <c r="H7" s="109" t="s">
        <v>279</v>
      </c>
      <c r="I7" s="61"/>
      <c r="J7" s="329"/>
      <c r="K7" s="329"/>
      <c r="L7" s="336"/>
      <c r="M7" s="350"/>
      <c r="N7" s="333" t="s">
        <v>334</v>
      </c>
      <c r="O7" s="334"/>
      <c r="P7" s="335"/>
      <c r="Q7" s="328"/>
      <c r="R7" s="329"/>
      <c r="S7" s="329"/>
      <c r="T7" s="329"/>
      <c r="U7" s="88"/>
      <c r="V7" s="329"/>
      <c r="W7" s="336"/>
      <c r="X7" s="336"/>
      <c r="Y7" s="336"/>
      <c r="Z7" s="336"/>
      <c r="AA7" s="317"/>
    </row>
    <row r="8" spans="1:51" ht="38.25" x14ac:dyDescent="0.25">
      <c r="A8" s="347"/>
      <c r="B8" s="347"/>
      <c r="C8" s="337"/>
      <c r="D8" s="337"/>
      <c r="E8" s="347"/>
      <c r="F8" s="342"/>
      <c r="G8" s="343"/>
      <c r="H8" s="74" t="s">
        <v>81</v>
      </c>
      <c r="I8" s="60"/>
      <c r="J8" s="329"/>
      <c r="K8" s="329"/>
      <c r="L8" s="337"/>
      <c r="M8" s="349"/>
      <c r="N8" s="52" t="s">
        <v>150</v>
      </c>
      <c r="O8" s="52" t="s">
        <v>236</v>
      </c>
      <c r="P8" s="52" t="s">
        <v>237</v>
      </c>
      <c r="Q8" s="329"/>
      <c r="R8" s="329"/>
      <c r="S8" s="329"/>
      <c r="T8" s="329"/>
      <c r="U8" s="89"/>
      <c r="V8" s="329"/>
      <c r="W8" s="337"/>
      <c r="X8" s="337"/>
      <c r="Y8" s="337"/>
      <c r="Z8" s="337"/>
      <c r="AA8" s="317"/>
      <c r="AY8" s="31"/>
    </row>
    <row r="9" spans="1:51" ht="96" customHeight="1" x14ac:dyDescent="0.25">
      <c r="A9" s="257">
        <v>1</v>
      </c>
      <c r="B9" s="258" t="s">
        <v>408</v>
      </c>
      <c r="C9" s="252" t="s">
        <v>330</v>
      </c>
      <c r="D9" s="99" t="s">
        <v>409</v>
      </c>
      <c r="E9" s="262" t="s">
        <v>410</v>
      </c>
      <c r="F9" s="252" t="s">
        <v>206</v>
      </c>
      <c r="G9" s="73">
        <f>IF(F9="1 - Rara vez",1,IF(F9="2 - Improbable",2,IF(F9="3 - Posible",3,IF(F9="4 - Probable",4,IF(F9="5 - Casi seguro",5,IF(F9="1 - Baja",6,IF(F9="2 - Media",7,IF(F9="3 - Alta",8,IF(F9="Seleccione",0)))))))))</f>
        <v>3</v>
      </c>
      <c r="H9" s="252" t="s">
        <v>211</v>
      </c>
      <c r="I9" s="73">
        <f>IF(H9="1 -Insignificante",1,IF(H9="2 -Menor",2,IF(H9="3 -Moderado",3,IF(H9="5 -Moderado",6,IF(H9="4 -Mayor",4,IF(H9="10 -Mayor",7,IF(H9="5 -Catastrófico",5,IF(H9="20 -Catastrófico",8,IF(H9="1 - Mínimo/Leve",9,IF(H9="2 - Importante",10,IF(H9="3 - Fuerte",11,IF(H9="Seleccione",0))))))))))))</f>
        <v>2</v>
      </c>
      <c r="J9" s="42">
        <f>IF(AND(G9=1,I9=1),1,IF(AND(G9=1,I9=2),2,IF(AND(G9=1,I9=3),3,IF(AND(G9=1,I9=4),4,IF(AND(G9=1,I9=5),5,IF(AND(G9=2,I9=1),6,IF(AND(G9=2,I9=2),7,IF(AND(G9=2,I9=3),8,IF(AND(G9=2,I9=4),9,IF(AND(G9=2,I9=5),10,IF(AND(G9=3,I9=1),11,IF(AND(G9=3,I9=2),12,IF(AND(G9=3,I9=3),13,IF(AND(G9=3,I9=4),14,IF(AND(G9=3,I9=5),15,IF(AND(G9=4,I9=1),16,IF(AND(G9=4,I9=2),17,IF(AND(G9=4,I9=3),18,IF(AND(G9=4,I9=4),19,IF(AND(G9=4,I9=5),20,IF(AND(G9=5,I9=1),21,IF(AND(G9=5,I9=2),22,IF(AND(G9=5,I9=3),23,IF(AND(G9=5,I9=4),24,IF(AND(G9=5,I9=5),25,IF(AND(G9=1,I9=6),26,IF(AND(G9=1,I9=7),27,IF(AND(G9=1,I9=8),28,IF(AND(G9=2,I9=6),29,IF(AND(G9=2,I9=7),30,IF(AND(G9=2,I9=8),31,IF(AND(G9=3,I9=6),32,IF(AND(G9=3,I9=7),33,IF(AND(G9=3,I9=8),34,IF(AND(G9=4,I9=6),35,IF(AND(G9=4,I9=7),36,IF(AND(G9=4,I9=8),37,IF(AND(G9=5,I9=6),38,IF(AND(G9=5,I9=7),39,IF(AND(G9=5,I9=8),40,IF(AND(G9=6,I9=9),41,IF(AND(G9=6,I9=10),42,IF(AND(G9=6,I9=11),43,IF(AND(G9=7,I9=9),44,IF(AND(G9=7,I9=10),45,IF(AND(G9=7,I9=11),46,IF(AND(G9=8,I9=9),47,IF(AND(G9=8,I9=10),48,IF(AND(G9=8,I9=11),49,"Seleccione")))))))))))))))))))))))))))))))))))))))))))))))))</f>
        <v>12</v>
      </c>
      <c r="K9" s="255" t="str">
        <f>IF(J9=1,'Etapa 2 - Análisis'!$Y$4,IF(J9=2,'Etapa 2 - Análisis'!$Z$4,IF(J9=6,'Etapa 2 - Análisis'!$AD$4,IF(J9=7,'Etapa 2 - Análisis'!$AE$4,IF(J9=11,'Etapa 2 - Análisis'!$AI$4,IF(J9=3,'Etapa 2 - Análisis'!$AA$4,IF(J9=8,'Etapa 2 - Análisis'!$AF$4,IF(J9=12,'Etapa 2 - Análisis'!$AJ$4,IF(J9=16,'Etapa 2 - Análisis'!$AN$4,IF(J9=4,'Etapa 2 - Análisis'!$AB$4,IF(J9=5,'Etapa 2 - Análisis'!$AC$4,IF(J9=9,'Etapa 2 - Análisis'!$AG$4,IF(J9=13,'Etapa 2 - Análisis'!$AK$4,IF(J9=17,'Etapa 2 - Análisis'!$AO$4,IF(J9=18,'Etapa 2 - Análisis'!$AP$4,IF(J9=21,'Etapa 2 - Análisis'!$AS$4,IF(J9=22,'Etapa 2 - Análisis'!$AT$4,IF(J9=10,'Etapa 2 - Análisis'!$AH$4,IF(J9=14,'Etapa 2 - Análisis'!$AL$4,IF(J9=15,'Etapa 2 - Análisis'!$AM$4,IF(J9=19,'Etapa 2 - Análisis'!$AQ$4,IF(J9=20,'Etapa 2 - Análisis'!$AR$4,IF(J9=23,'Etapa 2 - Análisis'!$AU$4,IF(J9=24,'Etapa 2 - Análisis'!$AV$4,IF(J9=25,'Etapa 2 - Análisis'!$AW$4,IF(J9=26,'Etapa 2 - Análisis'!$Y$13,IF(J9=27,'Etapa 2 - Análisis'!$Z$13,IF(J9=28,'Etapa 2 - Análisis'!$AA$13,IF(J9=29,'Etapa 2 - Análisis'!$AB$13,IF(J9=30,'Etapa 2 - Análisis'!$AC$13,IF(J9=31,'Etapa 2 - Análisis'!$AD$13,IF(J9=32,'Etapa 2 - Análisis'!$AE$13,IF(J9=33,'Etapa 2 - Análisis'!$AF$13,IF(J9=34,'Etapa 2 - Análisis'!$AG$13,IF(J9=35,'Etapa 2 - Análisis'!$AH$13,IF(J9=36,'Etapa 2 - Análisis'!$AI$13,IF(J9=37,'Etapa 2 - Análisis'!$AJ$13,IF(J9=38,'Etapa 2 - Análisis'!$AK$13,IF(J9=39,'Etapa 2 - Análisis'!$AL$13,IF(J9=40,'Etapa 2 - Análisis'!$AM$13,IF(J9=41,'Etapa 2 - Análisis'!$Y$8,IF(J9=42,'Etapa 2 - Análisis'!$Z$8,IF(J9=43,'Etapa 2 - Análisis'!$AA$8,IF(J9=44,'Etapa 2 - Análisis'!$AB$8,IF(J9=45,'Etapa 2 - Análisis'!$AC$8,IF(J9=46,'Etapa 2 - Análisis'!$AD$8,IF(J9=47,'Etapa 2 - Análisis'!$AE$8,IF(J9=48,'Etapa 2 - Análisis'!$AF$8,IF(J9=49,'Etapa 2 - Análisis'!$AG$8,"Sin Zona")))))))))))))))))))))))))))))))))))))))))))))))))</f>
        <v>ZONA DE RIESGO MODERADA</v>
      </c>
      <c r="L9" s="252" t="s">
        <v>320</v>
      </c>
      <c r="M9" s="80" t="s">
        <v>412</v>
      </c>
      <c r="N9" s="81" t="s">
        <v>225</v>
      </c>
      <c r="O9" s="150" t="s">
        <v>414</v>
      </c>
      <c r="P9" s="150" t="str">
        <f>IF($C$9="Oportunidad","NO APLICA","")</f>
        <v/>
      </c>
      <c r="Q9" s="252" t="s">
        <v>208</v>
      </c>
      <c r="R9" s="73">
        <f>IF(Q9="1 - Rara vez",1,IF(Q9="2 - Improbable",2,IF(Q9="3 - Posible",3,IF(Q9="4 - Probable",4,IF(Q9="5 - Casi seguro",5,IF(Q9="1 - Baja",6,IF(Q9="2 - Media",7,IF(Q9="3 - Alta",8,IF(Q9="NO APLICA","",IF(Q9="Seleccione",0))))))))))</f>
        <v>1</v>
      </c>
      <c r="S9" s="252" t="s">
        <v>213</v>
      </c>
      <c r="T9" s="73">
        <f>IF(S9="1 -Insignificante",1,IF(S9="2 -Menor",2,IF(S9="3 -Moderado",3,IF(S9="4 -Mayor",4,IF(S9="10 -Mayor",7,IF(S9="5 -Catastrófico",5,IF(S9="5 -Moderado",6,IF(S9="20 -Catastrófico",8,IF(S9="1 - Mínimo/Leve",9,IF(S9="2 - Importante",10,IF(S9="3 - Fuerte",11,IF(S9="NO APLICA","",IF(S9="Seleccione",0)))))))))))))</f>
        <v>4</v>
      </c>
      <c r="U9" s="42">
        <f>IF(AND(R9=1,T9=1),1,IF(AND(R9=1,T9=2),2,IF(AND(R9=1,T9=3),3,IF(AND(R9=1,T9=4),4,IF(AND(R9=1,T9=5),5,IF(AND(R9=2,T9=1),6,IF(AND(R9=2,T9=2),7,IF(AND(R9=2,T9=3),8,IF(AND(R9=2,T9=4),9,IF(AND(R9=2,T9=5),10,IF(AND(R9=3,T9=1),11,IF(AND(R9=3,T9=2),12,IF(AND(R9=3,T9=3),13,IF(AND(R9=3,T9=4),14,IF(AND(R9=3,T9=5),15,IF(AND(R9=4,T9=1),16,IF(AND(R9=4,T9=2),17,IF(AND(R9=4,T9=3),18,IF(AND(R9=4,T9=4),19,IF(AND(R9=4,T9=5),20,IF(AND(R9=5,T9=1),21,IF(AND(R9=5,T9=2),22,IF(AND(R9=5,T9=3),23,IF(AND(R9=5,T9=4),24,IF(AND(R9=5,T9=5),25,IF(AND(R9=1,T9=6),26,IF(AND(R9=1,T9=7),27,IF(AND(R9=1,T9=8),28,IF(AND(R9=2,T9=6),29,IF(AND(R9=2,T9=7),30,IF(AND(R9=2,T9=8),31,IF(AND(R9=3,T9=6),32,IF(AND(R9=3,T9=7),33,IF(AND(R9=3,T9=8),34,IF(AND(R9=4,T9=6),35,IF(AND(R9=4,T9=7),36,IF(AND(R9=4,T9=8),37,IF(AND(R9=5,T9=6),38,IF(AND(R9=5,T9=7),39,IF(AND(R9=5,T9=8),40,IF(AND(R9=6,T9=9),41,IF(AND(R9=6,T9=10),42,IF(AND(R9=6,T9=11),43,IF(AND(R9=7,T9=9),44,IF(AND(R9=7,T9=10),45,IF(AND(R9=7,T9=11),46,IF(AND(R9=8,T9=9),47,IF(AND(R9=8,T9=10),48,IF(AND(R9=8,T9=11),49,IF(AND(R9="",T9=""),"","Seleccione"))))))))))))))))))))))))))))))))))))))))))))))))))</f>
        <v>4</v>
      </c>
      <c r="V9" s="255" t="str">
        <f>IF(U9=1,'Etapa 2 - Análisis'!$Y$4,IF(U9=2,'Etapa 2 - Análisis'!$Z$4,IF(U9=6,'Etapa 2 - Análisis'!$AD$4,IF(U9=7,'Etapa 2 - Análisis'!$AE$4,IF(U9=11,'Etapa 2 - Análisis'!$AI$4,IF(U9=3,'Etapa 2 - Análisis'!$AA$4,IF(U9=8,'Etapa 2 - Análisis'!$AF$4,IF(U9=12,'Etapa 2 - Análisis'!$AJ$4,IF(U9=16,'Etapa 2 - Análisis'!$AN$4,IF(U9=4,'Etapa 2 - Análisis'!$AB$4,IF(U9=5,'Etapa 2 - Análisis'!$AC$4,IF(U9=9,'Etapa 2 - Análisis'!$AF$4,IF(U9=13,'Etapa 2 - Análisis'!$AK$4,IF(U9=17,'Etapa 2 - Análisis'!$AO$4,IF(U9=18,'Etapa 2 - Análisis'!$AP$4,IF(U9=21,'Etapa 2 - Análisis'!$AS$4,IF(U9=22,'Etapa 2 - Análisis'!$AT$4,IF(U9=10,'Etapa 2 - Análisis'!$AH$4,IF(U9=14,'Etapa 2 - Análisis'!$AL$4,IF(U9=15,'Etapa 2 - Análisis'!$AM$4,IF(U9=19,'Etapa 2 - Análisis'!$AQ$4,IF(U9=20,'Etapa 2 - Análisis'!$AR$4,IF(U9=23,'Etapa 2 - Análisis'!$AU$4,IF(U9=24,'Etapa 2 - Análisis'!$AV$4,IF(U9=25,'Etapa 2 - Análisis'!$AW$4,IF(U9=26,'Etapa 2 - Análisis'!$Y$13,IF(U9=27,'Etapa 2 - Análisis'!$Z$13,IF(U9=28,'Etapa 2 - Análisis'!$AA$13,IF(U9=29,'Etapa 2 - Análisis'!$AB$13,IF(U9=30,'Etapa 2 - Análisis'!$AC$13,IF(U9=31,'Etapa 2 - Análisis'!$AD$13,IF(U9=32,'Etapa 2 - Análisis'!$AE$13,IF(U9=33,'Etapa 2 - Análisis'!$AF$13,IF(U9=34,'Etapa 2 - Análisis'!$AG$13,IF(U9=35,'Etapa 2 - Análisis'!$AH$13,IF(U9=36,'Etapa 2 - Análisis'!$AI$13,IF(U9=37,'Etapa 2 - Análisis'!$AJ$13,IF(U9=38,'Etapa 2 - Análisis'!$AK$13,IF(U9=39,'Etapa 2 - Análisis'!$AL$13,IF(U9=40,'Etapa 2 - Análisis'!$AM$13,IF(U9=41,'Etapa 2 - Análisis'!$Y$8,IF(U9=42,'Etapa 2 - Análisis'!$Z$8,IF(U9=43,'Etapa 2 - Análisis'!$AA$8,IF(U9=44,'Etapa 2 - Análisis'!$AB$8,IF(U9=45,'Etapa 2 - Análisis'!$AC$8,IF(U9=46,'Etapa 2 - Análisis'!$AD$8,IF(U9=47,'Etapa 2 - Análisis'!$AE$8,IF(U9=48,'Etapa 2 - Análisis'!$AF$8,IF(U9=49,'Etapa 2 - Análisis'!$AG$8,IF(U9="","NO APLICA","Sin Zona"))))))))))))))))))))))))))))))))))))))))))))))))))</f>
        <v>ZONA DE RIESGO ALTA</v>
      </c>
      <c r="W9" s="145" t="s">
        <v>415</v>
      </c>
      <c r="X9" s="363" t="s">
        <v>416</v>
      </c>
      <c r="Y9" s="364"/>
      <c r="Z9" s="145" t="s">
        <v>417</v>
      </c>
      <c r="AA9" s="290" t="s">
        <v>418</v>
      </c>
    </row>
    <row r="10" spans="1:51" ht="81.75" customHeight="1" x14ac:dyDescent="0.25">
      <c r="A10" s="257"/>
      <c r="B10" s="259"/>
      <c r="C10" s="253"/>
      <c r="D10" s="80" t="s">
        <v>411</v>
      </c>
      <c r="E10" s="263"/>
      <c r="F10" s="253"/>
      <c r="G10" s="73"/>
      <c r="H10" s="253"/>
      <c r="I10" s="73"/>
      <c r="J10" s="42"/>
      <c r="K10" s="255"/>
      <c r="L10" s="253"/>
      <c r="M10" s="80" t="s">
        <v>413</v>
      </c>
      <c r="N10" s="81" t="s">
        <v>226</v>
      </c>
      <c r="O10" s="150" t="str">
        <f t="shared" ref="O10:P13" si="0">IF($C$9="Oportunidad","NO APLICA","")</f>
        <v/>
      </c>
      <c r="P10" s="150" t="s">
        <v>414</v>
      </c>
      <c r="Q10" s="253"/>
      <c r="R10" s="73"/>
      <c r="S10" s="253"/>
      <c r="T10" s="73"/>
      <c r="U10" s="42"/>
      <c r="V10" s="255"/>
      <c r="W10" s="145" t="s">
        <v>415</v>
      </c>
      <c r="X10" s="351" t="s">
        <v>419</v>
      </c>
      <c r="Y10" s="352"/>
      <c r="Z10" s="145" t="s">
        <v>420</v>
      </c>
      <c r="AA10" s="291"/>
    </row>
    <row r="11" spans="1:51" x14ac:dyDescent="0.25">
      <c r="A11" s="257"/>
      <c r="B11" s="259"/>
      <c r="C11" s="253"/>
      <c r="D11" s="80"/>
      <c r="E11" s="263"/>
      <c r="F11" s="253"/>
      <c r="G11" s="142"/>
      <c r="H11" s="253"/>
      <c r="I11" s="142"/>
      <c r="J11" s="42"/>
      <c r="K11" s="255"/>
      <c r="L11" s="253"/>
      <c r="M11" s="80"/>
      <c r="N11" s="81" t="s">
        <v>218</v>
      </c>
      <c r="O11" s="150" t="str">
        <f t="shared" si="0"/>
        <v/>
      </c>
      <c r="P11" s="150" t="str">
        <f t="shared" si="0"/>
        <v/>
      </c>
      <c r="Q11" s="253"/>
      <c r="R11" s="142"/>
      <c r="S11" s="253"/>
      <c r="T11" s="142"/>
      <c r="U11" s="42"/>
      <c r="V11" s="255"/>
      <c r="W11" s="145"/>
      <c r="X11" s="148"/>
      <c r="Y11" s="101"/>
      <c r="Z11" s="145"/>
      <c r="AA11" s="291"/>
    </row>
    <row r="12" spans="1:51" x14ac:dyDescent="0.25">
      <c r="A12" s="257"/>
      <c r="B12" s="259"/>
      <c r="C12" s="253"/>
      <c r="D12" s="80"/>
      <c r="E12" s="263"/>
      <c r="F12" s="253"/>
      <c r="G12" s="142"/>
      <c r="H12" s="253"/>
      <c r="I12" s="142"/>
      <c r="J12" s="42"/>
      <c r="K12" s="255"/>
      <c r="L12" s="253"/>
      <c r="M12" s="80"/>
      <c r="N12" s="81" t="s">
        <v>218</v>
      </c>
      <c r="O12" s="150" t="str">
        <f t="shared" si="0"/>
        <v/>
      </c>
      <c r="P12" s="150" t="str">
        <f t="shared" si="0"/>
        <v/>
      </c>
      <c r="Q12" s="253"/>
      <c r="R12" s="142"/>
      <c r="S12" s="253"/>
      <c r="T12" s="142"/>
      <c r="U12" s="42"/>
      <c r="V12" s="255"/>
      <c r="W12" s="145"/>
      <c r="X12" s="148"/>
      <c r="Y12" s="101"/>
      <c r="Z12" s="145"/>
      <c r="AA12" s="291"/>
    </row>
    <row r="13" spans="1:51" x14ac:dyDescent="0.25">
      <c r="A13" s="257"/>
      <c r="B13" s="260"/>
      <c r="C13" s="254"/>
      <c r="D13" s="80"/>
      <c r="E13" s="264"/>
      <c r="F13" s="254"/>
      <c r="G13" s="73"/>
      <c r="H13" s="254"/>
      <c r="I13" s="73"/>
      <c r="J13" s="42"/>
      <c r="K13" s="255"/>
      <c r="L13" s="254"/>
      <c r="M13" s="126"/>
      <c r="N13" s="81" t="s">
        <v>218</v>
      </c>
      <c r="O13" s="150" t="str">
        <f t="shared" si="0"/>
        <v/>
      </c>
      <c r="P13" s="150" t="str">
        <f t="shared" si="0"/>
        <v/>
      </c>
      <c r="Q13" s="254"/>
      <c r="R13" s="73"/>
      <c r="S13" s="254"/>
      <c r="T13" s="73"/>
      <c r="U13" s="42"/>
      <c r="V13" s="255"/>
      <c r="W13" s="145"/>
      <c r="X13" s="148"/>
      <c r="Y13" s="101"/>
      <c r="Z13" s="145"/>
      <c r="AA13" s="292"/>
    </row>
    <row r="14" spans="1:51" ht="68.25" customHeight="1" x14ac:dyDescent="0.25">
      <c r="A14" s="257">
        <v>2</v>
      </c>
      <c r="B14" s="258" t="s">
        <v>873</v>
      </c>
      <c r="C14" s="252" t="s">
        <v>328</v>
      </c>
      <c r="D14" s="99" t="s">
        <v>421</v>
      </c>
      <c r="E14" s="261" t="s">
        <v>422</v>
      </c>
      <c r="F14" s="252" t="s">
        <v>208</v>
      </c>
      <c r="G14" s="115">
        <f>IF(F14="1 - Rara vez",1,IF(F14="2 - Improbable",2,IF(F14="3 - Posible",3,IF(F14="4 - Probable",4,IF(F14="5 - Casi seguro",5,IF(F14="1 - Baja",6,IF(F14="2 - Media",7,IF(F14="3 - Alta",8,IF(F14="Seleccione",0)))))))))</f>
        <v>1</v>
      </c>
      <c r="H14" s="252" t="s">
        <v>213</v>
      </c>
      <c r="I14" s="115">
        <f>IF(H14="1 -Insignificante",1,IF(H14="2 -Menor",2,IF(H14="3 -Moderado",3,IF(H14="5 -Moderado",6,IF(H14="4 -Mayor",4,IF(H14="10 -Mayor",7,IF(H14="5 -Catastrófico",5,IF(H14="20 -Catastrófico",8,IF(H14="1 - Mínimo/Leve",9,IF(H14="2 - Importante",10,IF(H14="3 - Fuerte",11,IF(H14="Seleccione",0))))))))))))</f>
        <v>4</v>
      </c>
      <c r="J14" s="42">
        <f>IF(AND(G14=1,I14=1),1,IF(AND(G14=1,I14=2),2,IF(AND(G14=1,I14=3),3,IF(AND(G14=1,I14=4),4,IF(AND(G14=1,I14=5),5,IF(AND(G14=2,I14=1),6,IF(AND(G14=2,I14=2),7,IF(AND(G14=2,I14=3),8,IF(AND(G14=2,I14=4),9,IF(AND(G14=2,I14=5),10,IF(AND(G14=3,I14=1),11,IF(AND(G14=3,I14=2),12,IF(AND(G14=3,I14=3),13,IF(AND(G14=3,I14=4),14,IF(AND(G14=3,I14=5),15,IF(AND(G14=4,I14=1),16,IF(AND(G14=4,I14=2),17,IF(AND(G14=4,I14=3),18,IF(AND(G14=4,I14=4),19,IF(AND(G14=4,I14=5),20,IF(AND(G14=5,I14=1),21,IF(AND(G14=5,I14=2),22,IF(AND(G14=5,I14=3),23,IF(AND(G14=5,I14=4),24,IF(AND(G14=5,I14=5),25,IF(AND(G14=1,I14=6),26,IF(AND(G14=1,I14=7),27,IF(AND(G14=1,I14=8),28,IF(AND(G14=2,I14=6),29,IF(AND(G14=2,I14=7),30,IF(AND(G14=2,I14=8),31,IF(AND(G14=3,I14=6),32,IF(AND(G14=3,I14=7),33,IF(AND(G14=3,I14=8),34,IF(AND(G14=4,I14=6),35,IF(AND(G14=4,I14=7),36,IF(AND(G14=4,I14=8),37,IF(AND(G14=5,I14=6),38,IF(AND(G14=5,I14=7),39,IF(AND(G14=5,I14=8),40,IF(AND(G14=6,I14=9),41,IF(AND(G14=6,I14=10),42,IF(AND(G14=6,I14=11),43,IF(AND(G14=7,I14=9),44,IF(AND(G14=7,I14=10),45,IF(AND(G14=7,I14=11),46,IF(AND(G14=8,I14=9),47,IF(AND(G14=8,I14=10),48,IF(AND(G14=8,I14=11),49,"Seleccione")))))))))))))))))))))))))))))))))))))))))))))))))</f>
        <v>4</v>
      </c>
      <c r="K14" s="255" t="str">
        <f>IF(J14=1,'Etapa 2 - Análisis'!$Y$4,IF(J14=2,'Etapa 2 - Análisis'!$Z$4,IF(J14=6,'Etapa 2 - Análisis'!$AD$4,IF(J14=7,'Etapa 2 - Análisis'!$AE$4,IF(J14=11,'Etapa 2 - Análisis'!$AI$4,IF(J14=3,'Etapa 2 - Análisis'!$AA$4,IF(J14=8,'Etapa 2 - Análisis'!$AF$4,IF(J14=12,'Etapa 2 - Análisis'!$AJ$4,IF(J14=16,'Etapa 2 - Análisis'!$AN$4,IF(J14=4,'Etapa 2 - Análisis'!$AB$4,IF(J14=5,'Etapa 2 - Análisis'!$AC$4,IF(J14=9,'Etapa 2 - Análisis'!$AG$4,IF(J14=13,'Etapa 2 - Análisis'!$AK$4,IF(J14=17,'Etapa 2 - Análisis'!$AO$4,IF(J14=18,'Etapa 2 - Análisis'!$AP$4,IF(J14=21,'Etapa 2 - Análisis'!$AS$4,IF(J14=22,'Etapa 2 - Análisis'!$AT$4,IF(J14=10,'Etapa 2 - Análisis'!$AH$4,IF(J14=14,'Etapa 2 - Análisis'!$AL$4,IF(J14=15,'Etapa 2 - Análisis'!$AM$4,IF(J14=19,'Etapa 2 - Análisis'!$AQ$4,IF(J14=20,'Etapa 2 - Análisis'!$AR$4,IF(J14=23,'Etapa 2 - Análisis'!$AU$4,IF(J14=24,'Etapa 2 - Análisis'!$AV$4,IF(J14=25,'Etapa 2 - Análisis'!$AW$4,IF(J14=26,'Etapa 2 - Análisis'!$Y$13,IF(J14=27,'Etapa 2 - Análisis'!$Z$13,IF(J14=28,'Etapa 2 - Análisis'!$AA$13,IF(J14=29,'Etapa 2 - Análisis'!$AB$13,IF(J14=30,'Etapa 2 - Análisis'!$AC$13,IF(J14=31,'Etapa 2 - Análisis'!$AD$13,IF(J14=32,'Etapa 2 - Análisis'!$AE$13,IF(J14=33,'Etapa 2 - Análisis'!$AF$13,IF(J14=34,'Etapa 2 - Análisis'!$AG$13,IF(J14=35,'Etapa 2 - Análisis'!$AH$13,IF(J14=36,'Etapa 2 - Análisis'!$AI$13,IF(J14=37,'Etapa 2 - Análisis'!$AJ$13,IF(J14=38,'Etapa 2 - Análisis'!$AK$13,IF(J14=39,'Etapa 2 - Análisis'!$AL$13,IF(J14=40,'Etapa 2 - Análisis'!$AM$13,IF(J14=41,'Etapa 2 - Análisis'!$Y$8,IF(J14=42,'Etapa 2 - Análisis'!$Z$8,IF(J14=43,'Etapa 2 - Análisis'!$AA$8,IF(J14=44,'Etapa 2 - Análisis'!$AB$8,IF(J14=45,'Etapa 2 - Análisis'!$AC$8,IF(J14=46,'Etapa 2 - Análisis'!$AD$8,IF(J14=47,'Etapa 2 - Análisis'!$AE$8,IF(J14=48,'Etapa 2 - Análisis'!$AF$8,IF(J14=49,'Etapa 2 - Análisis'!$AG$8,"Sin Zona")))))))))))))))))))))))))))))))))))))))))))))))))</f>
        <v>ZONA DE RIESGO ALTA</v>
      </c>
      <c r="L14" s="252" t="s">
        <v>320</v>
      </c>
      <c r="M14" s="80" t="s">
        <v>424</v>
      </c>
      <c r="N14" s="81" t="s">
        <v>225</v>
      </c>
      <c r="O14" s="150" t="s">
        <v>414</v>
      </c>
      <c r="P14" s="150" t="str">
        <f>IF($C$14="Oportunidad","NO APLICA","")</f>
        <v/>
      </c>
      <c r="Q14" s="252" t="s">
        <v>208</v>
      </c>
      <c r="R14" s="133">
        <f>IF(Q14="1 - Rara vez",1,IF(Q14="2 - Improbable",2,IF(Q14="3 - Posible",3,IF(Q14="4 - Probable",4,IF(Q14="5 - Casi seguro",5,IF(Q14="1 - Baja",6,IF(Q14="2 - Media",7,IF(Q14="3 - Alta",8,IF(Q14="NO APLICA","",IF(Q14="Seleccione",0))))))))))</f>
        <v>1</v>
      </c>
      <c r="S14" s="252" t="s">
        <v>213</v>
      </c>
      <c r="T14" s="133">
        <f>IF(S14="1 -Insignificante",1,IF(S14="2 -Menor",2,IF(S14="3 -Moderado",3,IF(S14="4 -Mayor",4,IF(S14="10 -Mayor",7,IF(S14="5 -Catastrófico",5,IF(S14="5 -Moderado",6,IF(S14="20 -Catastrófico",8,IF(S14="1 - Mínimo/Leve",9,IF(S14="2 - Importante",10,IF(S14="3 - Fuerte",11,IF(S14="NO APLICA","",IF(S14="Seleccione",0)))))))))))))</f>
        <v>4</v>
      </c>
      <c r="U14" s="42">
        <f>IF(AND(R14=1,T14=1),1,IF(AND(R14=1,T14=2),2,IF(AND(R14=1,T14=3),3,IF(AND(R14=1,T14=4),4,IF(AND(R14=1,T14=5),5,IF(AND(R14=2,T14=1),6,IF(AND(R14=2,T14=2),7,IF(AND(R14=2,T14=3),8,IF(AND(R14=2,T14=4),9,IF(AND(R14=2,T14=5),10,IF(AND(R14=3,T14=1),11,IF(AND(R14=3,T14=2),12,IF(AND(R14=3,T14=3),13,IF(AND(R14=3,T14=4),14,IF(AND(R14=3,T14=5),15,IF(AND(R14=4,T14=1),16,IF(AND(R14=4,T14=2),17,IF(AND(R14=4,T14=3),18,IF(AND(R14=4,T14=4),19,IF(AND(R14=4,T14=5),20,IF(AND(R14=5,T14=1),21,IF(AND(R14=5,T14=2),22,IF(AND(R14=5,T14=3),23,IF(AND(R14=5,T14=4),24,IF(AND(R14=5,T14=5),25,IF(AND(R14=1,T14=6),26,IF(AND(R14=1,T14=7),27,IF(AND(R14=1,T14=8),28,IF(AND(R14=2,T14=6),29,IF(AND(R14=2,T14=7),30,IF(AND(R14=2,T14=8),31,IF(AND(R14=3,T14=6),32,IF(AND(R14=3,T14=7),33,IF(AND(R14=3,T14=8),34,IF(AND(R14=4,T14=6),35,IF(AND(R14=4,T14=7),36,IF(AND(R14=4,T14=8),37,IF(AND(R14=5,T14=6),38,IF(AND(R14=5,T14=7),39,IF(AND(R14=5,T14=8),40,IF(AND(R14=6,T14=9),41,IF(AND(R14=6,T14=10),42,IF(AND(R14=6,T14=11),43,IF(AND(R14=7,T14=9),44,IF(AND(R14=7,T14=10),45,IF(AND(R14=7,T14=11),46,IF(AND(R14=8,T14=9),47,IF(AND(R14=8,T14=10),48,IF(AND(R14=8,T14=11),49,IF(AND(R14="",T14=""),"","Seleccione"))))))))))))))))))))))))))))))))))))))))))))))))))</f>
        <v>4</v>
      </c>
      <c r="V14" s="255" t="str">
        <f>IF(U14=1,'Etapa 2 - Análisis'!$Y$4,IF(U14=2,'Etapa 2 - Análisis'!$Z$4,IF(U14=6,'Etapa 2 - Análisis'!$AD$4,IF(U14=7,'Etapa 2 - Análisis'!$AE$4,IF(U14=11,'Etapa 2 - Análisis'!$AI$4,IF(U14=3,'Etapa 2 - Análisis'!$AA$4,IF(U14=8,'Etapa 2 - Análisis'!$AF$4,IF(U14=12,'Etapa 2 - Análisis'!$AJ$4,IF(U14=16,'Etapa 2 - Análisis'!$AN$4,IF(U14=4,'Etapa 2 - Análisis'!$AB$4,IF(U14=5,'Etapa 2 - Análisis'!$AC$4,IF(U14=9,'Etapa 2 - Análisis'!$AF$4,IF(U14=13,'Etapa 2 - Análisis'!$AK$4,IF(U14=17,'Etapa 2 - Análisis'!$AO$4,IF(U14=18,'Etapa 2 - Análisis'!$AP$4,IF(U14=21,'Etapa 2 - Análisis'!$AS$4,IF(U14=22,'Etapa 2 - Análisis'!$AT$4,IF(U14=10,'Etapa 2 - Análisis'!$AH$4,IF(U14=14,'Etapa 2 - Análisis'!$AL$4,IF(U14=15,'Etapa 2 - Análisis'!$AM$4,IF(U14=19,'Etapa 2 - Análisis'!$AQ$4,IF(U14=20,'Etapa 2 - Análisis'!$AR$4,IF(U14=23,'Etapa 2 - Análisis'!$AU$4,IF(U14=24,'Etapa 2 - Análisis'!$AV$4,IF(U14=25,'Etapa 2 - Análisis'!$AW$4,IF(U14=26,'Etapa 2 - Análisis'!$Y$13,IF(U14=27,'Etapa 2 - Análisis'!$Z$13,IF(U14=28,'Etapa 2 - Análisis'!$AA$13,IF(U14=29,'Etapa 2 - Análisis'!$AB$13,IF(U14=30,'Etapa 2 - Análisis'!$AC$13,IF(U14=31,'Etapa 2 - Análisis'!$AD$13,IF(U14=32,'Etapa 2 - Análisis'!$AE$13,IF(U14=33,'Etapa 2 - Análisis'!$AF$13,IF(U14=34,'Etapa 2 - Análisis'!$AG$13,IF(U14=35,'Etapa 2 - Análisis'!$AH$13,IF(U14=36,'Etapa 2 - Análisis'!$AI$13,IF(U14=37,'Etapa 2 - Análisis'!$AJ$13,IF(U14=38,'Etapa 2 - Análisis'!$AK$13,IF(U14=39,'Etapa 2 - Análisis'!$AL$13,IF(U14=40,'Etapa 2 - Análisis'!$AM$13,IF(U14=41,'Etapa 2 - Análisis'!$Y$8,IF(U14=42,'Etapa 2 - Análisis'!$Z$8,IF(U14=43,'Etapa 2 - Análisis'!$AA$8,IF(U14=44,'Etapa 2 - Análisis'!$AB$8,IF(U14=45,'Etapa 2 - Análisis'!$AC$8,IF(U14=46,'Etapa 2 - Análisis'!$AD$8,IF(U14=47,'Etapa 2 - Análisis'!$AE$8,IF(U14=48,'Etapa 2 - Análisis'!$AF$8,IF(U14=49,'Etapa 2 - Análisis'!$AG$8,IF(U14="","NO APLICA","Sin Zona"))))))))))))))))))))))))))))))))))))))))))))))))))</f>
        <v>ZONA DE RIESGO ALTA</v>
      </c>
      <c r="W14" s="152" t="s">
        <v>415</v>
      </c>
      <c r="X14" s="275" t="s">
        <v>426</v>
      </c>
      <c r="Y14" s="277"/>
      <c r="Z14" s="152" t="s">
        <v>427</v>
      </c>
      <c r="AA14" s="290" t="s">
        <v>428</v>
      </c>
    </row>
    <row r="15" spans="1:51" ht="103.5" customHeight="1" x14ac:dyDescent="0.25">
      <c r="A15" s="257"/>
      <c r="B15" s="259"/>
      <c r="C15" s="253"/>
      <c r="D15" s="99" t="s">
        <v>423</v>
      </c>
      <c r="E15" s="261"/>
      <c r="F15" s="253"/>
      <c r="G15" s="73"/>
      <c r="H15" s="253"/>
      <c r="I15" s="73"/>
      <c r="J15" s="42"/>
      <c r="K15" s="255"/>
      <c r="L15" s="253"/>
      <c r="M15" s="80" t="s">
        <v>425</v>
      </c>
      <c r="N15" s="81" t="s">
        <v>225</v>
      </c>
      <c r="O15" s="150" t="s">
        <v>414</v>
      </c>
      <c r="P15" s="150" t="str">
        <f t="shared" ref="O15:P18" si="1">IF($C$14="Oportunidad","NO APLICA","")</f>
        <v/>
      </c>
      <c r="Q15" s="253"/>
      <c r="R15" s="73"/>
      <c r="S15" s="253"/>
      <c r="T15" s="73"/>
      <c r="U15" s="42"/>
      <c r="V15" s="255"/>
      <c r="W15" s="152" t="s">
        <v>429</v>
      </c>
      <c r="X15" s="275" t="s">
        <v>426</v>
      </c>
      <c r="Y15" s="277"/>
      <c r="Z15" s="152" t="s">
        <v>430</v>
      </c>
      <c r="AA15" s="291"/>
    </row>
    <row r="16" spans="1:51" x14ac:dyDescent="0.25">
      <c r="A16" s="257"/>
      <c r="B16" s="259"/>
      <c r="C16" s="253"/>
      <c r="D16" s="99"/>
      <c r="E16" s="261"/>
      <c r="F16" s="253"/>
      <c r="G16" s="142"/>
      <c r="H16" s="253"/>
      <c r="I16" s="142"/>
      <c r="J16" s="42"/>
      <c r="K16" s="255"/>
      <c r="L16" s="253"/>
      <c r="M16" s="80"/>
      <c r="N16" s="81" t="s">
        <v>218</v>
      </c>
      <c r="O16" s="150" t="str">
        <f t="shared" si="1"/>
        <v/>
      </c>
      <c r="P16" s="150" t="str">
        <f t="shared" si="1"/>
        <v/>
      </c>
      <c r="Q16" s="253"/>
      <c r="R16" s="142"/>
      <c r="S16" s="253"/>
      <c r="T16" s="142"/>
      <c r="U16" s="42"/>
      <c r="V16" s="255"/>
      <c r="W16" s="152"/>
      <c r="X16" s="101"/>
      <c r="Y16" s="101"/>
      <c r="Z16" s="152"/>
      <c r="AA16" s="291"/>
    </row>
    <row r="17" spans="1:27" x14ac:dyDescent="0.25">
      <c r="A17" s="257"/>
      <c r="B17" s="259"/>
      <c r="C17" s="253"/>
      <c r="D17" s="153"/>
      <c r="E17" s="261"/>
      <c r="F17" s="253"/>
      <c r="G17" s="142"/>
      <c r="H17" s="253"/>
      <c r="I17" s="142"/>
      <c r="J17" s="42"/>
      <c r="K17" s="255"/>
      <c r="L17" s="253"/>
      <c r="M17" s="80"/>
      <c r="N17" s="81" t="s">
        <v>218</v>
      </c>
      <c r="O17" s="150" t="str">
        <f t="shared" si="1"/>
        <v/>
      </c>
      <c r="P17" s="150" t="str">
        <f t="shared" si="1"/>
        <v/>
      </c>
      <c r="Q17" s="253"/>
      <c r="R17" s="142"/>
      <c r="S17" s="253"/>
      <c r="T17" s="142"/>
      <c r="U17" s="42"/>
      <c r="V17" s="255"/>
      <c r="W17" s="152"/>
      <c r="X17" s="101"/>
      <c r="Y17" s="102"/>
      <c r="Z17" s="152"/>
      <c r="AA17" s="291"/>
    </row>
    <row r="18" spans="1:27" x14ac:dyDescent="0.25">
      <c r="A18" s="257"/>
      <c r="B18" s="260"/>
      <c r="C18" s="254"/>
      <c r="E18" s="261"/>
      <c r="F18" s="254"/>
      <c r="G18" s="73"/>
      <c r="H18" s="254"/>
      <c r="I18" s="73"/>
      <c r="J18" s="42"/>
      <c r="K18" s="255"/>
      <c r="L18" s="254"/>
      <c r="M18" s="126"/>
      <c r="N18" s="81" t="s">
        <v>218</v>
      </c>
      <c r="O18" s="150" t="str">
        <f t="shared" si="1"/>
        <v/>
      </c>
      <c r="P18" s="150" t="str">
        <f t="shared" si="1"/>
        <v/>
      </c>
      <c r="Q18" s="254"/>
      <c r="R18" s="73"/>
      <c r="S18" s="254"/>
      <c r="T18" s="73"/>
      <c r="U18" s="42"/>
      <c r="V18" s="255"/>
      <c r="W18" s="126"/>
      <c r="X18" s="147"/>
      <c r="Y18" s="147"/>
      <c r="Z18" s="126"/>
      <c r="AA18" s="292"/>
    </row>
    <row r="19" spans="1:27" ht="49.5" customHeight="1" x14ac:dyDescent="0.25">
      <c r="A19" s="257">
        <v>3</v>
      </c>
      <c r="B19" s="258" t="s">
        <v>874</v>
      </c>
      <c r="C19" s="252" t="s">
        <v>330</v>
      </c>
      <c r="D19" s="80" t="s">
        <v>431</v>
      </c>
      <c r="E19" s="261" t="s">
        <v>432</v>
      </c>
      <c r="F19" s="252" t="s">
        <v>206</v>
      </c>
      <c r="G19" s="115">
        <f>IF(F19="1 - Rara vez",1,IF(F19="2 - Improbable",2,IF(F19="3 - Posible",3,IF(F19="4 - Probable",4,IF(F19="5 - Casi seguro",5,IF(F19="1 - Baja",6,IF(F19="2 - Media",7,IF(F19="3 - Alta",8,IF(F19="Seleccione",0)))))))))</f>
        <v>3</v>
      </c>
      <c r="H19" s="252" t="s">
        <v>213</v>
      </c>
      <c r="I19" s="115">
        <f>IF(H19="1 -Insignificante",1,IF(H19="2 -Menor",2,IF(H19="3 -Moderado",3,IF(H19="5 -Moderado",6,IF(H19="4 -Mayor",4,IF(H19="10 -Mayor",7,IF(H19="5 -Catastrófico",5,IF(H19="20 -Catastrófico",8,IF(H19="1 - Mínimo/Leve",9,IF(H19="2 - Importante",10,IF(H19="3 - Fuerte",11,IF(H19="Seleccione",0))))))))))))</f>
        <v>4</v>
      </c>
      <c r="J19" s="42">
        <f>IF(AND(G19=1,I19=1),1,IF(AND(G19=1,I19=2),2,IF(AND(G19=1,I19=3),3,IF(AND(G19=1,I19=4),4,IF(AND(G19=1,I19=5),5,IF(AND(G19=2,I19=1),6,IF(AND(G19=2,I19=2),7,IF(AND(G19=2,I19=3),8,IF(AND(G19=2,I19=4),9,IF(AND(G19=2,I19=5),10,IF(AND(G19=3,I19=1),11,IF(AND(G19=3,I19=2),12,IF(AND(G19=3,I19=3),13,IF(AND(G19=3,I19=4),14,IF(AND(G19=3,I19=5),15,IF(AND(G19=4,I19=1),16,IF(AND(G19=4,I19=2),17,IF(AND(G19=4,I19=3),18,IF(AND(G19=4,I19=4),19,IF(AND(G19=4,I19=5),20,IF(AND(G19=5,I19=1),21,IF(AND(G19=5,I19=2),22,IF(AND(G19=5,I19=3),23,IF(AND(G19=5,I19=4),24,IF(AND(G19=5,I19=5),25,IF(AND(G19=1,I19=6),26,IF(AND(G19=1,I19=7),27,IF(AND(G19=1,I19=8),28,IF(AND(G19=2,I19=6),29,IF(AND(G19=2,I19=7),30,IF(AND(G19=2,I19=8),31,IF(AND(G19=3,I19=6),32,IF(AND(G19=3,I19=7),33,IF(AND(G19=3,I19=8),34,IF(AND(G19=4,I19=6),35,IF(AND(G19=4,I19=7),36,IF(AND(G19=4,I19=8),37,IF(AND(G19=5,I19=6),38,IF(AND(G19=5,I19=7),39,IF(AND(G19=5,I19=8),40,IF(AND(G19=6,I19=9),41,IF(AND(G19=6,I19=10),42,IF(AND(G19=6,I19=11),43,IF(AND(G19=7,I19=9),44,IF(AND(G19=7,I19=10),45,IF(AND(G19=7,I19=11),46,IF(AND(G19=8,I19=9),47,IF(AND(G19=8,I19=10),48,IF(AND(G19=8,I19=11),49,"Seleccione")))))))))))))))))))))))))))))))))))))))))))))))))</f>
        <v>14</v>
      </c>
      <c r="K19" s="255" t="str">
        <f>IF(J19=1,'Etapa 2 - Análisis'!$Y$4,IF(J19=2,'Etapa 2 - Análisis'!$Z$4,IF(J19=6,'Etapa 2 - Análisis'!$AD$4,IF(J19=7,'Etapa 2 - Análisis'!$AE$4,IF(J19=11,'Etapa 2 - Análisis'!$AI$4,IF(J19=3,'Etapa 2 - Análisis'!$AA$4,IF(J19=8,'Etapa 2 - Análisis'!$AF$4,IF(J19=12,'Etapa 2 - Análisis'!$AJ$4,IF(J19=16,'Etapa 2 - Análisis'!$AN$4,IF(J19=4,'Etapa 2 - Análisis'!$AB$4,IF(J19=5,'Etapa 2 - Análisis'!$AC$4,IF(J19=9,'Etapa 2 - Análisis'!$AG$4,IF(J19=13,'Etapa 2 - Análisis'!$AK$4,IF(J19=17,'Etapa 2 - Análisis'!$AO$4,IF(J19=18,'Etapa 2 - Análisis'!$AP$4,IF(J19=21,'Etapa 2 - Análisis'!$AS$4,IF(J19=22,'Etapa 2 - Análisis'!$AT$4,IF(J19=10,'Etapa 2 - Análisis'!$AH$4,IF(J19=14,'Etapa 2 - Análisis'!$AL$4,IF(J19=15,'Etapa 2 - Análisis'!$AM$4,IF(J19=19,'Etapa 2 - Análisis'!$AQ$4,IF(J19=20,'Etapa 2 - Análisis'!$AR$4,IF(J19=23,'Etapa 2 - Análisis'!$AU$4,IF(J19=24,'Etapa 2 - Análisis'!$AV$4,IF(J19=25,'Etapa 2 - Análisis'!$AW$4,IF(J19=26,'Etapa 2 - Análisis'!$Y$13,IF(J19=27,'Etapa 2 - Análisis'!$Z$13,IF(J19=28,'Etapa 2 - Análisis'!$AA$13,IF(J19=29,'Etapa 2 - Análisis'!$AB$13,IF(J19=30,'Etapa 2 - Análisis'!$AC$13,IF(J19=31,'Etapa 2 - Análisis'!$AD$13,IF(J19=32,'Etapa 2 - Análisis'!$AE$13,IF(J19=33,'Etapa 2 - Análisis'!$AF$13,IF(J19=34,'Etapa 2 - Análisis'!$AG$13,IF(J19=35,'Etapa 2 - Análisis'!$AH$13,IF(J19=36,'Etapa 2 - Análisis'!$AI$13,IF(J19=37,'Etapa 2 - Análisis'!$AJ$13,IF(J19=38,'Etapa 2 - Análisis'!$AK$13,IF(J19=39,'Etapa 2 - Análisis'!$AL$13,IF(J19=40,'Etapa 2 - Análisis'!$AM$13,IF(J19=41,'Etapa 2 - Análisis'!$Y$8,IF(J19=42,'Etapa 2 - Análisis'!$Z$8,IF(J19=43,'Etapa 2 - Análisis'!$AA$8,IF(J19=44,'Etapa 2 - Análisis'!$AB$8,IF(J19=45,'Etapa 2 - Análisis'!$AC$8,IF(J19=46,'Etapa 2 - Análisis'!$AD$8,IF(J19=47,'Etapa 2 - Análisis'!$AE$8,IF(J19=48,'Etapa 2 - Análisis'!$AF$8,IF(J19=49,'Etapa 2 - Análisis'!$AG$8,"Sin Zona")))))))))))))))))))))))))))))))))))))))))))))))))</f>
        <v>ZONA DE RIESGO EXTREMA</v>
      </c>
      <c r="L19" s="252" t="s">
        <v>320</v>
      </c>
      <c r="M19" s="80" t="s">
        <v>434</v>
      </c>
      <c r="N19" s="81" t="s">
        <v>225</v>
      </c>
      <c r="O19" s="150" t="s">
        <v>414</v>
      </c>
      <c r="P19" s="150" t="str">
        <f>IF($C$19="Oportunidad","NO APLICA","")</f>
        <v/>
      </c>
      <c r="Q19" s="252" t="s">
        <v>206</v>
      </c>
      <c r="R19" s="133">
        <f>IF(Q19="1 - Rara vez",1,IF(Q19="2 - Improbable",2,IF(Q19="3 - Posible",3,IF(Q19="4 - Probable",4,IF(Q19="5 - Casi seguro",5,IF(Q19="1 - Baja",6,IF(Q19="2 - Media",7,IF(Q19="3 - Alta",8,IF(Q19="NO APLICA","",IF(Q19="Seleccione",0))))))))))</f>
        <v>3</v>
      </c>
      <c r="S19" s="252" t="s">
        <v>213</v>
      </c>
      <c r="T19" s="133">
        <f>IF(S19="1 -Insignificante",1,IF(S19="2 -Menor",2,IF(S19="3 -Moderado",3,IF(S19="4 -Mayor",4,IF(S19="10 -Mayor",7,IF(S19="5 -Catastrófico",5,IF(S19="5 -Moderado",6,IF(S19="20 -Catastrófico",8,IF(S19="1 - Mínimo/Leve",9,IF(S19="2 - Importante",10,IF(S19="3 - Fuerte",11,IF(S19="NO APLICA","",IF(S19="Seleccione",0)))))))))))))</f>
        <v>4</v>
      </c>
      <c r="U19" s="42">
        <f>IF(AND(R19=1,T19=1),1,IF(AND(R19=1,T19=2),2,IF(AND(R19=1,T19=3),3,IF(AND(R19=1,T19=4),4,IF(AND(R19=1,T19=5),5,IF(AND(R19=2,T19=1),6,IF(AND(R19=2,T19=2),7,IF(AND(R19=2,T19=3),8,IF(AND(R19=2,T19=4),9,IF(AND(R19=2,T19=5),10,IF(AND(R19=3,T19=1),11,IF(AND(R19=3,T19=2),12,IF(AND(R19=3,T19=3),13,IF(AND(R19=3,T19=4),14,IF(AND(R19=3,T19=5),15,IF(AND(R19=4,T19=1),16,IF(AND(R19=4,T19=2),17,IF(AND(R19=4,T19=3),18,IF(AND(R19=4,T19=4),19,IF(AND(R19=4,T19=5),20,IF(AND(R19=5,T19=1),21,IF(AND(R19=5,T19=2),22,IF(AND(R19=5,T19=3),23,IF(AND(R19=5,T19=4),24,IF(AND(R19=5,T19=5),25,IF(AND(R19=1,T19=6),26,IF(AND(R19=1,T19=7),27,IF(AND(R19=1,T19=8),28,IF(AND(R19=2,T19=6),29,IF(AND(R19=2,T19=7),30,IF(AND(R19=2,T19=8),31,IF(AND(R19=3,T19=6),32,IF(AND(R19=3,T19=7),33,IF(AND(R19=3,T19=8),34,IF(AND(R19=4,T19=6),35,IF(AND(R19=4,T19=7),36,IF(AND(R19=4,T19=8),37,IF(AND(R19=5,T19=6),38,IF(AND(R19=5,T19=7),39,IF(AND(R19=5,T19=8),40,IF(AND(R19=6,T19=9),41,IF(AND(R19=6,T19=10),42,IF(AND(R19=6,T19=11),43,IF(AND(R19=7,T19=9),44,IF(AND(R19=7,T19=10),45,IF(AND(R19=7,T19=11),46,IF(AND(R19=8,T19=9),47,IF(AND(R19=8,T19=10),48,IF(AND(R19=8,T19=11),49,IF(AND(R19="",T19=""),"","Seleccione"))))))))))))))))))))))))))))))))))))))))))))))))))</f>
        <v>14</v>
      </c>
      <c r="V19" s="255" t="str">
        <f>IF(U19=1,'Etapa 2 - Análisis'!$Y$4,IF(U19=2,'Etapa 2 - Análisis'!$Z$4,IF(U19=6,'Etapa 2 - Análisis'!$AD$4,IF(U19=7,'Etapa 2 - Análisis'!$AE$4,IF(U19=11,'Etapa 2 - Análisis'!$AI$4,IF(U19=3,'Etapa 2 - Análisis'!$AA$4,IF(U19=8,'Etapa 2 - Análisis'!$AF$4,IF(U19=12,'Etapa 2 - Análisis'!$AJ$4,IF(U19=16,'Etapa 2 - Análisis'!$AN$4,IF(U19=4,'Etapa 2 - Análisis'!$AB$4,IF(U19=5,'Etapa 2 - Análisis'!$AC$4,IF(U19=9,'Etapa 2 - Análisis'!$AF$4,IF(U19=13,'Etapa 2 - Análisis'!$AK$4,IF(U19=17,'Etapa 2 - Análisis'!$AO$4,IF(U19=18,'Etapa 2 - Análisis'!$AP$4,IF(U19=21,'Etapa 2 - Análisis'!$AS$4,IF(U19=22,'Etapa 2 - Análisis'!$AT$4,IF(U19=10,'Etapa 2 - Análisis'!$AH$4,IF(U19=14,'Etapa 2 - Análisis'!$AL$4,IF(U19=15,'Etapa 2 - Análisis'!$AM$4,IF(U19=19,'Etapa 2 - Análisis'!$AQ$4,IF(U19=20,'Etapa 2 - Análisis'!$AR$4,IF(U19=23,'Etapa 2 - Análisis'!$AU$4,IF(U19=24,'Etapa 2 - Análisis'!$AV$4,IF(U19=25,'Etapa 2 - Análisis'!$AW$4,IF(U19=26,'Etapa 2 - Análisis'!$Y$13,IF(U19=27,'Etapa 2 - Análisis'!$Z$13,IF(U19=28,'Etapa 2 - Análisis'!$AA$13,IF(U19=29,'Etapa 2 - Análisis'!$AB$13,IF(U19=30,'Etapa 2 - Análisis'!$AC$13,IF(U19=31,'Etapa 2 - Análisis'!$AD$13,IF(U19=32,'Etapa 2 - Análisis'!$AE$13,IF(U19=33,'Etapa 2 - Análisis'!$AF$13,IF(U19=34,'Etapa 2 - Análisis'!$AG$13,IF(U19=35,'Etapa 2 - Análisis'!$AH$13,IF(U19=36,'Etapa 2 - Análisis'!$AI$13,IF(U19=37,'Etapa 2 - Análisis'!$AJ$13,IF(U19=38,'Etapa 2 - Análisis'!$AK$13,IF(U19=39,'Etapa 2 - Análisis'!$AL$13,IF(U19=40,'Etapa 2 - Análisis'!$AM$13,IF(U19=41,'Etapa 2 - Análisis'!$Y$8,IF(U19=42,'Etapa 2 - Análisis'!$Z$8,IF(U19=43,'Etapa 2 - Análisis'!$AA$8,IF(U19=44,'Etapa 2 - Análisis'!$AB$8,IF(U19=45,'Etapa 2 - Análisis'!$AC$8,IF(U19=46,'Etapa 2 - Análisis'!$AD$8,IF(U19=47,'Etapa 2 - Análisis'!$AE$8,IF(U19=48,'Etapa 2 - Análisis'!$AF$8,IF(U19=49,'Etapa 2 - Análisis'!$AG$8,IF(U19="","NO APLICA","Sin Zona"))))))))))))))))))))))))))))))))))))))))))))))))))</f>
        <v>ZONA DE RIESGO EXTREMA</v>
      </c>
      <c r="W19" s="258" t="s">
        <v>435</v>
      </c>
      <c r="X19" s="359" t="s">
        <v>436</v>
      </c>
      <c r="Y19" s="360"/>
      <c r="Z19" s="258" t="s">
        <v>437</v>
      </c>
      <c r="AA19" s="278" t="s">
        <v>438</v>
      </c>
    </row>
    <row r="20" spans="1:27" ht="64.5" customHeight="1" x14ac:dyDescent="0.25">
      <c r="A20" s="257"/>
      <c r="B20" s="259"/>
      <c r="C20" s="253"/>
      <c r="D20" s="80" t="s">
        <v>433</v>
      </c>
      <c r="E20" s="261"/>
      <c r="F20" s="253"/>
      <c r="G20" s="73"/>
      <c r="H20" s="253"/>
      <c r="I20" s="73"/>
      <c r="J20" s="42"/>
      <c r="K20" s="255"/>
      <c r="L20" s="253"/>
      <c r="M20" s="80"/>
      <c r="N20" s="81" t="s">
        <v>218</v>
      </c>
      <c r="O20" s="150" t="str">
        <f t="shared" ref="O20:P23" si="2">IF($C$19="Oportunidad","NO APLICA","")</f>
        <v/>
      </c>
      <c r="P20" s="150" t="str">
        <f t="shared" si="2"/>
        <v/>
      </c>
      <c r="Q20" s="253"/>
      <c r="R20" s="73"/>
      <c r="S20" s="253"/>
      <c r="T20" s="73"/>
      <c r="U20" s="42"/>
      <c r="V20" s="255"/>
      <c r="W20" s="260"/>
      <c r="X20" s="361"/>
      <c r="Y20" s="362"/>
      <c r="Z20" s="260"/>
      <c r="AA20" s="279"/>
    </row>
    <row r="21" spans="1:27" x14ac:dyDescent="0.25">
      <c r="A21" s="257"/>
      <c r="B21" s="259"/>
      <c r="C21" s="253"/>
      <c r="D21" s="80"/>
      <c r="E21" s="261"/>
      <c r="F21" s="253"/>
      <c r="G21" s="142"/>
      <c r="H21" s="253"/>
      <c r="I21" s="142"/>
      <c r="J21" s="42"/>
      <c r="K21" s="255"/>
      <c r="L21" s="253"/>
      <c r="M21" s="80"/>
      <c r="N21" s="81" t="s">
        <v>218</v>
      </c>
      <c r="O21" s="150" t="str">
        <f t="shared" si="2"/>
        <v/>
      </c>
      <c r="P21" s="150" t="str">
        <f t="shared" si="2"/>
        <v/>
      </c>
      <c r="Q21" s="253"/>
      <c r="R21" s="142"/>
      <c r="S21" s="253"/>
      <c r="T21" s="142"/>
      <c r="U21" s="42"/>
      <c r="V21" s="255"/>
      <c r="W21" s="145"/>
      <c r="X21" s="101"/>
      <c r="Y21" s="101"/>
      <c r="Z21" s="145"/>
      <c r="AA21" s="279"/>
    </row>
    <row r="22" spans="1:27" x14ac:dyDescent="0.25">
      <c r="A22" s="257"/>
      <c r="B22" s="259"/>
      <c r="C22" s="253"/>
      <c r="D22" s="80"/>
      <c r="E22" s="261"/>
      <c r="F22" s="253"/>
      <c r="G22" s="142"/>
      <c r="H22" s="253"/>
      <c r="I22" s="142"/>
      <c r="J22" s="42"/>
      <c r="K22" s="255"/>
      <c r="L22" s="253"/>
      <c r="M22" s="80"/>
      <c r="N22" s="81" t="s">
        <v>218</v>
      </c>
      <c r="O22" s="150" t="str">
        <f t="shared" si="2"/>
        <v/>
      </c>
      <c r="P22" s="150" t="str">
        <f t="shared" si="2"/>
        <v/>
      </c>
      <c r="Q22" s="253"/>
      <c r="R22" s="142"/>
      <c r="S22" s="253"/>
      <c r="T22" s="142"/>
      <c r="U22" s="42"/>
      <c r="V22" s="255"/>
      <c r="W22" s="145"/>
      <c r="X22" s="101"/>
      <c r="Y22" s="101"/>
      <c r="Z22" s="145"/>
      <c r="AA22" s="279"/>
    </row>
    <row r="23" spans="1:27" x14ac:dyDescent="0.25">
      <c r="A23" s="257"/>
      <c r="B23" s="260"/>
      <c r="C23" s="254"/>
      <c r="D23" s="80"/>
      <c r="E23" s="261"/>
      <c r="F23" s="254"/>
      <c r="G23" s="73"/>
      <c r="H23" s="254"/>
      <c r="I23" s="73"/>
      <c r="J23" s="42"/>
      <c r="K23" s="255"/>
      <c r="L23" s="254"/>
      <c r="M23" s="80"/>
      <c r="N23" s="81" t="s">
        <v>218</v>
      </c>
      <c r="O23" s="150" t="str">
        <f t="shared" si="2"/>
        <v/>
      </c>
      <c r="P23" s="150" t="str">
        <f t="shared" si="2"/>
        <v/>
      </c>
      <c r="Q23" s="254"/>
      <c r="R23" s="73"/>
      <c r="S23" s="254"/>
      <c r="T23" s="73"/>
      <c r="U23" s="42"/>
      <c r="V23" s="255"/>
      <c r="W23" s="145"/>
      <c r="X23" s="101"/>
      <c r="Y23" s="101"/>
      <c r="Z23" s="145"/>
      <c r="AA23" s="280"/>
    </row>
    <row r="24" spans="1:27" ht="139.5" customHeight="1" x14ac:dyDescent="0.25">
      <c r="A24" s="257">
        <v>4</v>
      </c>
      <c r="B24" s="258" t="s">
        <v>447</v>
      </c>
      <c r="C24" s="252" t="s">
        <v>197</v>
      </c>
      <c r="D24" s="177" t="s">
        <v>448</v>
      </c>
      <c r="E24" s="313" t="s">
        <v>449</v>
      </c>
      <c r="F24" s="252" t="s">
        <v>206</v>
      </c>
      <c r="G24" s="115">
        <f>IF(F24="1 - Rara vez",1,IF(F24="2 - Improbable",2,IF(F24="3 - Posible",3,IF(F24="4 - Probable",4,IF(F24="5 - Casi seguro",5,IF(F24="1 - Baja",6,IF(F24="2 - Media",7,IF(F24="3 - Alta",8,IF(F24="Seleccione",0)))))))))</f>
        <v>3</v>
      </c>
      <c r="H24" s="252" t="s">
        <v>212</v>
      </c>
      <c r="I24" s="115">
        <f>IF(H24="1 -Insignificante",1,IF(H24="2 -Menor",2,IF(H24="3 -Moderado",3,IF(H24="5 -Moderado",6,IF(H24="4 -Mayor",4,IF(H24="10 -Mayor",7,IF(H24="5 -Catastrófico",5,IF(H24="20 -Catastrófico",8,IF(H24="1 - Mínimo/Leve",9,IF(H24="2 - Importante",10,IF(H24="3 - Fuerte",11,IF(H24="Seleccione",0))))))))))))</f>
        <v>3</v>
      </c>
      <c r="J24" s="42">
        <f>IF(AND(G24=1,I24=1),1,IF(AND(G24=1,I24=2),2,IF(AND(G24=1,I24=3),3,IF(AND(G24=1,I24=4),4,IF(AND(G24=1,I24=5),5,IF(AND(G24=2,I24=1),6,IF(AND(G24=2,I24=2),7,IF(AND(G24=2,I24=3),8,IF(AND(G24=2,I24=4),9,IF(AND(G24=2,I24=5),10,IF(AND(G24=3,I24=1),11,IF(AND(G24=3,I24=2),12,IF(AND(G24=3,I24=3),13,IF(AND(G24=3,I24=4),14,IF(AND(G24=3,I24=5),15,IF(AND(G24=4,I24=1),16,IF(AND(G24=4,I24=2),17,IF(AND(G24=4,I24=3),18,IF(AND(G24=4,I24=4),19,IF(AND(G24=4,I24=5),20,IF(AND(G24=5,I24=1),21,IF(AND(G24=5,I24=2),22,IF(AND(G24=5,I24=3),23,IF(AND(G24=5,I24=4),24,IF(AND(G24=5,I24=5),25,IF(AND(G24=1,I24=6),26,IF(AND(G24=1,I24=7),27,IF(AND(G24=1,I24=8),28,IF(AND(G24=2,I24=6),29,IF(AND(G24=2,I24=7),30,IF(AND(G24=2,I24=8),31,IF(AND(G24=3,I24=6),32,IF(AND(G24=3,I24=7),33,IF(AND(G24=3,I24=8),34,IF(AND(G24=4,I24=6),35,IF(AND(G24=4,I24=7),36,IF(AND(G24=4,I24=8),37,IF(AND(G24=5,I24=6),38,IF(AND(G24=5,I24=7),39,IF(AND(G24=5,I24=8),40,IF(AND(G24=6,I24=9),41,IF(AND(G24=6,I24=10),42,IF(AND(G24=6,I24=11),43,IF(AND(G24=7,I24=9),44,IF(AND(G24=7,I24=10),45,IF(AND(G24=7,I24=11),46,IF(AND(G24=8,I24=9),47,IF(AND(G24=8,I24=10),48,IF(AND(G24=8,I24=11),49,"Seleccione")))))))))))))))))))))))))))))))))))))))))))))))))</f>
        <v>13</v>
      </c>
      <c r="K24" s="255" t="str">
        <f>IF(J24=1,'Etapa 2 - Análisis'!$Y$4,IF(J24=2,'Etapa 2 - Análisis'!$Z$4,IF(J24=6,'Etapa 2 - Análisis'!$AD$4,IF(J24=7,'Etapa 2 - Análisis'!$AE$4,IF(J24=11,'Etapa 2 - Análisis'!$AI$4,IF(J24=3,'Etapa 2 - Análisis'!$AA$4,IF(J24=8,'Etapa 2 - Análisis'!$AF$4,IF(J24=12,'Etapa 2 - Análisis'!$AJ$4,IF(J24=16,'Etapa 2 - Análisis'!$AN$4,IF(J24=4,'Etapa 2 - Análisis'!$AB$4,IF(J24=5,'Etapa 2 - Análisis'!$AC$4,IF(J24=9,'Etapa 2 - Análisis'!$AG$4,IF(J24=13,'Etapa 2 - Análisis'!$AK$4,IF(J24=17,'Etapa 2 - Análisis'!$AO$4,IF(J24=18,'Etapa 2 - Análisis'!$AP$4,IF(J24=21,'Etapa 2 - Análisis'!$AS$4,IF(J24=22,'Etapa 2 - Análisis'!$AT$4,IF(J24=10,'Etapa 2 - Análisis'!$AH$4,IF(J24=14,'Etapa 2 - Análisis'!$AL$4,IF(J24=15,'Etapa 2 - Análisis'!$AM$4,IF(J24=19,'Etapa 2 - Análisis'!$AQ$4,IF(J24=20,'Etapa 2 - Análisis'!$AR$4,IF(J24=23,'Etapa 2 - Análisis'!$AU$4,IF(J24=24,'Etapa 2 - Análisis'!$AV$4,IF(J24=25,'Etapa 2 - Análisis'!$AW$4,IF(J24=26,'Etapa 2 - Análisis'!$Y$13,IF(J24=27,'Etapa 2 - Análisis'!$Z$13,IF(J24=28,'Etapa 2 - Análisis'!$AA$13,IF(J24=29,'Etapa 2 - Análisis'!$AB$13,IF(J24=30,'Etapa 2 - Análisis'!$AC$13,IF(J24=31,'Etapa 2 - Análisis'!$AD$13,IF(J24=32,'Etapa 2 - Análisis'!$AE$13,IF(J24=33,'Etapa 2 - Análisis'!$AF$13,IF(J24=34,'Etapa 2 - Análisis'!$AG$13,IF(J24=35,'Etapa 2 - Análisis'!$AH$13,IF(J24=36,'Etapa 2 - Análisis'!$AI$13,IF(J24=37,'Etapa 2 - Análisis'!$AJ$13,IF(J24=38,'Etapa 2 - Análisis'!$AK$13,IF(J24=39,'Etapa 2 - Análisis'!$AL$13,IF(J24=40,'Etapa 2 - Análisis'!$AM$13,IF(J24=41,'Etapa 2 - Análisis'!$Y$8,IF(J24=42,'Etapa 2 - Análisis'!$Z$8,IF(J24=43,'Etapa 2 - Análisis'!$AA$8,IF(J24=44,'Etapa 2 - Análisis'!$AB$8,IF(J24=45,'Etapa 2 - Análisis'!$AC$8,IF(J24=46,'Etapa 2 - Análisis'!$AD$8,IF(J24=47,'Etapa 2 - Análisis'!$AE$8,IF(J24=48,'Etapa 2 - Análisis'!$AF$8,IF(J24=49,'Etapa 2 - Análisis'!$AG$8,"Sin Zona")))))))))))))))))))))))))))))))))))))))))))))))))</f>
        <v>ZONA DE RIESGO ALTA</v>
      </c>
      <c r="L24" s="252" t="s">
        <v>320</v>
      </c>
      <c r="M24" s="178" t="s">
        <v>451</v>
      </c>
      <c r="N24" s="203" t="s">
        <v>225</v>
      </c>
      <c r="O24" s="495" t="s">
        <v>414</v>
      </c>
      <c r="P24" s="179" t="str">
        <f>IF($C$24="Oportunidad","NO APLICA","")</f>
        <v/>
      </c>
      <c r="Q24" s="354" t="s">
        <v>206</v>
      </c>
      <c r="R24" s="495">
        <f>IF(Q24="1 - Rara vez",1,IF(Q24="2 - Improbable",2,IF(Q24="3 - Posible",3,IF(Q24="4 - Probable",4,IF(Q24="5 - Casi seguro",5,IF(Q24="1 - Baja",6,IF(Q24="2 - Media",7,IF(Q24="3 - Alta",8,IF(Q24="NO APLICA","",IF(Q24="Seleccione",0))))))))))</f>
        <v>3</v>
      </c>
      <c r="S24" s="354" t="s">
        <v>212</v>
      </c>
      <c r="T24" s="133">
        <f>IF(S24="1 -Insignificante",1,IF(S24="2 -Menor",2,IF(S24="3 -Moderado",3,IF(S24="4 -Mayor",4,IF(S24="10 -Mayor",7,IF(S24="5 -Catastrófico",5,IF(S24="5 -Moderado",6,IF(S24="20 -Catastrófico",8,IF(S24="1 - Mínimo/Leve",9,IF(S24="2 - Importante",10,IF(S24="3 - Fuerte",11,IF(S24="NO APLICA","",IF(S24="Seleccione",0)))))))))))))</f>
        <v>3</v>
      </c>
      <c r="U24" s="42">
        <f>IF(AND(R24=1,T24=1),1,IF(AND(R24=1,T24=2),2,IF(AND(R24=1,T24=3),3,IF(AND(R24=1,T24=4),4,IF(AND(R24=1,T24=5),5,IF(AND(R24=2,T24=1),6,IF(AND(R24=2,T24=2),7,IF(AND(R24=2,T24=3),8,IF(AND(R24=2,T24=4),9,IF(AND(R24=2,T24=5),10,IF(AND(R24=3,T24=1),11,IF(AND(R24=3,T24=2),12,IF(AND(R24=3,T24=3),13,IF(AND(R24=3,T24=4),14,IF(AND(R24=3,T24=5),15,IF(AND(R24=4,T24=1),16,IF(AND(R24=4,T24=2),17,IF(AND(R24=4,T24=3),18,IF(AND(R24=4,T24=4),19,IF(AND(R24=4,T24=5),20,IF(AND(R24=5,T24=1),21,IF(AND(R24=5,T24=2),22,IF(AND(R24=5,T24=3),23,IF(AND(R24=5,T24=4),24,IF(AND(R24=5,T24=5),25,IF(AND(R24=1,T24=6),26,IF(AND(R24=1,T24=7),27,IF(AND(R24=1,T24=8),28,IF(AND(R24=2,T24=6),29,IF(AND(R24=2,T24=7),30,IF(AND(R24=2,T24=8),31,IF(AND(R24=3,T24=6),32,IF(AND(R24=3,T24=7),33,IF(AND(R24=3,T24=8),34,IF(AND(R24=4,T24=6),35,IF(AND(R24=4,T24=7),36,IF(AND(R24=4,T24=8),37,IF(AND(R24=5,T24=6),38,IF(AND(R24=5,T24=7),39,IF(AND(R24=5,T24=8),40,IF(AND(R24=6,T24=9),41,IF(AND(R24=6,T24=10),42,IF(AND(R24=6,T24=11),43,IF(AND(R24=7,T24=9),44,IF(AND(R24=7,T24=10),45,IF(AND(R24=7,T24=11),46,IF(AND(R24=8,T24=9),47,IF(AND(R24=8,T24=10),48,IF(AND(R24=8,T24=11),49,IF(AND(R24="",T24=""),"","Seleccione"))))))))))))))))))))))))))))))))))))))))))))))))))</f>
        <v>13</v>
      </c>
      <c r="V24" s="255" t="str">
        <f>IF(U24=1,'Etapa 2 - Análisis'!$Y$4,IF(U24=2,'Etapa 2 - Análisis'!$Z$4,IF(U24=6,'Etapa 2 - Análisis'!$AD$4,IF(U24=7,'Etapa 2 - Análisis'!$AE$4,IF(U24=11,'Etapa 2 - Análisis'!$AI$4,IF(U24=3,'Etapa 2 - Análisis'!$AA$4,IF(U24=8,'Etapa 2 - Análisis'!$AF$4,IF(U24=12,'Etapa 2 - Análisis'!$AJ$4,IF(U24=16,'Etapa 2 - Análisis'!$AN$4,IF(U24=4,'Etapa 2 - Análisis'!$AB$4,IF(U24=5,'Etapa 2 - Análisis'!$AC$4,IF(U24=9,'Etapa 2 - Análisis'!$AF$4,IF(U24=13,'Etapa 2 - Análisis'!$AK$4,IF(U24=17,'Etapa 2 - Análisis'!$AO$4,IF(U24=18,'Etapa 2 - Análisis'!$AP$4,IF(U24=21,'Etapa 2 - Análisis'!$AS$4,IF(U24=22,'Etapa 2 - Análisis'!$AT$4,IF(U24=10,'Etapa 2 - Análisis'!$AH$4,IF(U24=14,'Etapa 2 - Análisis'!$AL$4,IF(U24=15,'Etapa 2 - Análisis'!$AM$4,IF(U24=19,'Etapa 2 - Análisis'!$AQ$4,IF(U24=20,'Etapa 2 - Análisis'!$AR$4,IF(U24=23,'Etapa 2 - Análisis'!$AU$4,IF(U24=24,'Etapa 2 - Análisis'!$AV$4,IF(U24=25,'Etapa 2 - Análisis'!$AW$4,IF(U24=26,'Etapa 2 - Análisis'!$Y$13,IF(U24=27,'Etapa 2 - Análisis'!$Z$13,IF(U24=28,'Etapa 2 - Análisis'!$AA$13,IF(U24=29,'Etapa 2 - Análisis'!$AB$13,IF(U24=30,'Etapa 2 - Análisis'!$AC$13,IF(U24=31,'Etapa 2 - Análisis'!$AD$13,IF(U24=32,'Etapa 2 - Análisis'!$AE$13,IF(U24=33,'Etapa 2 - Análisis'!$AF$13,IF(U24=34,'Etapa 2 - Análisis'!$AG$13,IF(U24=35,'Etapa 2 - Análisis'!$AH$13,IF(U24=36,'Etapa 2 - Análisis'!$AI$13,IF(U24=37,'Etapa 2 - Análisis'!$AJ$13,IF(U24=38,'Etapa 2 - Análisis'!$AK$13,IF(U24=39,'Etapa 2 - Análisis'!$AL$13,IF(U24=40,'Etapa 2 - Análisis'!$AM$13,IF(U24=41,'Etapa 2 - Análisis'!$Y$8,IF(U24=42,'Etapa 2 - Análisis'!$Z$8,IF(U24=43,'Etapa 2 - Análisis'!$AA$8,IF(U24=44,'Etapa 2 - Análisis'!$AB$8,IF(U24=45,'Etapa 2 - Análisis'!$AC$8,IF(U24=46,'Etapa 2 - Análisis'!$AD$8,IF(U24=47,'Etapa 2 - Análisis'!$AE$8,IF(U24=48,'Etapa 2 - Análisis'!$AF$8,IF(U24=49,'Etapa 2 - Análisis'!$AG$8,IF(U24="","NO APLICA","Sin Zona"))))))))))))))))))))))))))))))))))))))))))))))))))</f>
        <v>ZONA DE RIESGO ALTA</v>
      </c>
      <c r="W24" s="162" t="s">
        <v>454</v>
      </c>
      <c r="X24" s="162" t="s">
        <v>441</v>
      </c>
      <c r="Y24" s="162" t="s">
        <v>442</v>
      </c>
      <c r="Z24" s="162" t="s">
        <v>455</v>
      </c>
      <c r="AA24" s="310" t="s">
        <v>456</v>
      </c>
    </row>
    <row r="25" spans="1:27" ht="55.5" customHeight="1" x14ac:dyDescent="0.25">
      <c r="A25" s="257"/>
      <c r="B25" s="259"/>
      <c r="C25" s="253"/>
      <c r="D25" s="177" t="str">
        <f>+'[1]CONTEXTO INTERNO - FORMACIÓN'!C58</f>
        <v>Infraestructura (oficinas, salones, laboratorios, espacios deportivos, lugares de estudio, etc)</v>
      </c>
      <c r="E25" s="314"/>
      <c r="F25" s="253"/>
      <c r="G25" s="73"/>
      <c r="H25" s="253"/>
      <c r="I25" s="73"/>
      <c r="J25" s="42"/>
      <c r="K25" s="255"/>
      <c r="L25" s="253"/>
      <c r="M25" s="178" t="s">
        <v>452</v>
      </c>
      <c r="N25" s="203" t="s">
        <v>225</v>
      </c>
      <c r="O25" s="495" t="s">
        <v>414</v>
      </c>
      <c r="P25" s="179" t="str">
        <f t="shared" ref="O25:P28" si="3">IF($C$24="Oportunidad","NO APLICA","")</f>
        <v/>
      </c>
      <c r="Q25" s="355"/>
      <c r="R25" s="495"/>
      <c r="S25" s="355"/>
      <c r="T25" s="73"/>
      <c r="U25" s="42"/>
      <c r="V25" s="255"/>
      <c r="W25" s="163"/>
      <c r="X25" s="163"/>
      <c r="Y25" s="163"/>
      <c r="Z25" s="163"/>
      <c r="AA25" s="311"/>
    </row>
    <row r="26" spans="1:27" ht="53.25" customHeight="1" x14ac:dyDescent="0.25">
      <c r="A26" s="257"/>
      <c r="B26" s="259"/>
      <c r="C26" s="253"/>
      <c r="D26" s="177" t="s">
        <v>450</v>
      </c>
      <c r="E26" s="314"/>
      <c r="F26" s="253"/>
      <c r="G26" s="142"/>
      <c r="H26" s="253"/>
      <c r="I26" s="142"/>
      <c r="J26" s="42"/>
      <c r="K26" s="255"/>
      <c r="L26" s="253"/>
      <c r="M26" s="146" t="s">
        <v>453</v>
      </c>
      <c r="N26" s="203" t="s">
        <v>225</v>
      </c>
      <c r="O26" s="495" t="s">
        <v>414</v>
      </c>
      <c r="P26" s="179" t="str">
        <f t="shared" si="3"/>
        <v/>
      </c>
      <c r="Q26" s="355"/>
      <c r="R26" s="495"/>
      <c r="S26" s="355"/>
      <c r="T26" s="142"/>
      <c r="U26" s="42"/>
      <c r="V26" s="255"/>
      <c r="W26" s="163"/>
      <c r="X26" s="163"/>
      <c r="Y26" s="163"/>
      <c r="Z26" s="163"/>
      <c r="AA26" s="311"/>
    </row>
    <row r="27" spans="1:27" x14ac:dyDescent="0.25">
      <c r="A27" s="257"/>
      <c r="B27" s="259"/>
      <c r="C27" s="253"/>
      <c r="D27" s="177"/>
      <c r="E27" s="314"/>
      <c r="F27" s="253"/>
      <c r="G27" s="142"/>
      <c r="H27" s="253"/>
      <c r="I27" s="142"/>
      <c r="J27" s="42"/>
      <c r="K27" s="255"/>
      <c r="L27" s="253"/>
      <c r="M27" s="80"/>
      <c r="N27" s="81" t="s">
        <v>218</v>
      </c>
      <c r="O27" s="150" t="str">
        <f t="shared" si="3"/>
        <v/>
      </c>
      <c r="P27" s="150" t="str">
        <f t="shared" si="3"/>
        <v/>
      </c>
      <c r="Q27" s="355"/>
      <c r="R27" s="495"/>
      <c r="S27" s="355"/>
      <c r="T27" s="142"/>
      <c r="U27" s="42"/>
      <c r="V27" s="255"/>
      <c r="W27" s="180"/>
      <c r="X27" s="180"/>
      <c r="Y27" s="180"/>
      <c r="Z27" s="180"/>
      <c r="AA27" s="311"/>
    </row>
    <row r="28" spans="1:27" x14ac:dyDescent="0.25">
      <c r="A28" s="257"/>
      <c r="B28" s="260"/>
      <c r="C28" s="254"/>
      <c r="D28" s="177"/>
      <c r="E28" s="315"/>
      <c r="F28" s="254"/>
      <c r="G28" s="73"/>
      <c r="H28" s="254"/>
      <c r="I28" s="73"/>
      <c r="J28" s="42"/>
      <c r="K28" s="255"/>
      <c r="L28" s="254"/>
      <c r="M28" s="80"/>
      <c r="N28" s="81" t="s">
        <v>218</v>
      </c>
      <c r="O28" s="150" t="str">
        <f t="shared" si="3"/>
        <v/>
      </c>
      <c r="P28" s="150" t="str">
        <f t="shared" si="3"/>
        <v/>
      </c>
      <c r="Q28" s="356"/>
      <c r="R28" s="495"/>
      <c r="S28" s="356"/>
      <c r="T28" s="73"/>
      <c r="U28" s="42"/>
      <c r="V28" s="255"/>
      <c r="W28" s="180"/>
      <c r="X28" s="180"/>
      <c r="Y28" s="180"/>
      <c r="Z28" s="180"/>
      <c r="AA28" s="312"/>
    </row>
    <row r="29" spans="1:27" ht="58.5" customHeight="1" x14ac:dyDescent="0.25">
      <c r="A29" s="257">
        <v>5</v>
      </c>
      <c r="B29" s="258" t="s">
        <v>457</v>
      </c>
      <c r="C29" s="252" t="s">
        <v>197</v>
      </c>
      <c r="D29" s="177" t="s">
        <v>458</v>
      </c>
      <c r="E29" s="358" t="s">
        <v>459</v>
      </c>
      <c r="F29" s="252" t="s">
        <v>206</v>
      </c>
      <c r="G29" s="115">
        <f>IF(F29="1 - Rara vez",1,IF(F29="2 - Improbable",2,IF(F29="3 - Posible",3,IF(F29="4 - Probable",4,IF(F29="5 - Casi seguro",5,IF(F29="1 - Baja",6,IF(F29="2 - Media",7,IF(F29="3 - Alta",8,IF(F29="Seleccione",0)))))))))</f>
        <v>3</v>
      </c>
      <c r="H29" s="252" t="s">
        <v>213</v>
      </c>
      <c r="I29" s="115">
        <f>IF(H29="1 -Insignificante",1,IF(H29="2 -Menor",2,IF(H29="3 -Moderado",3,IF(H29="5 -Moderado",6,IF(H29="4 -Mayor",4,IF(H29="10 -Mayor",7,IF(H29="5 -Catastrófico",5,IF(H29="20 -Catastrófico",8,IF(H29="1 - Mínimo/Leve",9,IF(H29="2 - Importante",10,IF(H29="3 - Fuerte",11,IF(H29="Seleccione",0))))))))))))</f>
        <v>4</v>
      </c>
      <c r="J29" s="42">
        <f>IF(AND(G29=1,I29=1),1,IF(AND(G29=1,I29=2),2,IF(AND(G29=1,I29=3),3,IF(AND(G29=1,I29=4),4,IF(AND(G29=1,I29=5),5,IF(AND(G29=2,I29=1),6,IF(AND(G29=2,I29=2),7,IF(AND(G29=2,I29=3),8,IF(AND(G29=2,I29=4),9,IF(AND(G29=2,I29=5),10,IF(AND(G29=3,I29=1),11,IF(AND(G29=3,I29=2),12,IF(AND(G29=3,I29=3),13,IF(AND(G29=3,I29=4),14,IF(AND(G29=3,I29=5),15,IF(AND(G29=4,I29=1),16,IF(AND(G29=4,I29=2),17,IF(AND(G29=4,I29=3),18,IF(AND(G29=4,I29=4),19,IF(AND(G29=4,I29=5),20,IF(AND(G29=5,I29=1),21,IF(AND(G29=5,I29=2),22,IF(AND(G29=5,I29=3),23,IF(AND(G29=5,I29=4),24,IF(AND(G29=5,I29=5),25,IF(AND(G29=1,I29=6),26,IF(AND(G29=1,I29=7),27,IF(AND(G29=1,I29=8),28,IF(AND(G29=2,I29=6),29,IF(AND(G29=2,I29=7),30,IF(AND(G29=2,I29=8),31,IF(AND(G29=3,I29=6),32,IF(AND(G29=3,I29=7),33,IF(AND(G29=3,I29=8),34,IF(AND(G29=4,I29=6),35,IF(AND(G29=4,I29=7),36,IF(AND(G29=4,I29=8),37,IF(AND(G29=5,I29=6),38,IF(AND(G29=5,I29=7),39,IF(AND(G29=5,I29=8),40,IF(AND(G29=6,I29=9),41,IF(AND(G29=6,I29=10),42,IF(AND(G29=6,I29=11),43,IF(AND(G29=7,I29=9),44,IF(AND(G29=7,I29=10),45,IF(AND(G29=7,I29=11),46,IF(AND(G29=8,I29=9),47,IF(AND(G29=8,I29=10),48,IF(AND(G29=8,I29=11),49,"Seleccione")))))))))))))))))))))))))))))))))))))))))))))))))</f>
        <v>14</v>
      </c>
      <c r="K29" s="255" t="str">
        <f>IF(J29=1,'Etapa 2 - Análisis'!$Y$4,IF(J29=2,'Etapa 2 - Análisis'!$Z$4,IF(J29=6,'Etapa 2 - Análisis'!$AD$4,IF(J29=7,'Etapa 2 - Análisis'!$AE$4,IF(J29=11,'Etapa 2 - Análisis'!$AI$4,IF(J29=3,'Etapa 2 - Análisis'!$AA$4,IF(J29=8,'Etapa 2 - Análisis'!$AF$4,IF(J29=12,'Etapa 2 - Análisis'!$AJ$4,IF(J29=16,'Etapa 2 - Análisis'!$AN$4,IF(J29=4,'Etapa 2 - Análisis'!$AB$4,IF(J29=5,'Etapa 2 - Análisis'!$AC$4,IF(J29=9,'Etapa 2 - Análisis'!$AG$4,IF(J29=13,'Etapa 2 - Análisis'!$AK$4,IF(J29=17,'Etapa 2 - Análisis'!$AO$4,IF(J29=18,'Etapa 2 - Análisis'!$AP$4,IF(J29=21,'Etapa 2 - Análisis'!$AS$4,IF(J29=22,'Etapa 2 - Análisis'!$AT$4,IF(J29=10,'Etapa 2 - Análisis'!$AH$4,IF(J29=14,'Etapa 2 - Análisis'!$AL$4,IF(J29=15,'Etapa 2 - Análisis'!$AM$4,IF(J29=19,'Etapa 2 - Análisis'!$AQ$4,IF(J29=20,'Etapa 2 - Análisis'!$AR$4,IF(J29=23,'Etapa 2 - Análisis'!$AU$4,IF(J29=24,'Etapa 2 - Análisis'!$AV$4,IF(J29=25,'Etapa 2 - Análisis'!$AW$4,IF(J29=26,'Etapa 2 - Análisis'!$Y$13,IF(J29=27,'Etapa 2 - Análisis'!$Z$13,IF(J29=28,'Etapa 2 - Análisis'!$AA$13,IF(J29=29,'Etapa 2 - Análisis'!$AB$13,IF(J29=30,'Etapa 2 - Análisis'!$AC$13,IF(J29=31,'Etapa 2 - Análisis'!$AD$13,IF(J29=32,'Etapa 2 - Análisis'!$AE$13,IF(J29=33,'Etapa 2 - Análisis'!$AF$13,IF(J29=34,'Etapa 2 - Análisis'!$AG$13,IF(J29=35,'Etapa 2 - Análisis'!$AH$13,IF(J29=36,'Etapa 2 - Análisis'!$AI$13,IF(J29=37,'Etapa 2 - Análisis'!$AJ$13,IF(J29=38,'Etapa 2 - Análisis'!$AK$13,IF(J29=39,'Etapa 2 - Análisis'!$AL$13,IF(J29=40,'Etapa 2 - Análisis'!$AM$13,IF(J29=41,'Etapa 2 - Análisis'!$Y$8,IF(J29=42,'Etapa 2 - Análisis'!$Z$8,IF(J29=43,'Etapa 2 - Análisis'!$AA$8,IF(J29=44,'Etapa 2 - Análisis'!$AB$8,IF(J29=45,'Etapa 2 - Análisis'!$AC$8,IF(J29=46,'Etapa 2 - Análisis'!$AD$8,IF(J29=47,'Etapa 2 - Análisis'!$AE$8,IF(J29=48,'Etapa 2 - Análisis'!$AF$8,IF(J29=49,'Etapa 2 - Análisis'!$AG$8,"Sin Zona")))))))))))))))))))))))))))))))))))))))))))))))))</f>
        <v>ZONA DE RIESGO EXTREMA</v>
      </c>
      <c r="L29" s="252" t="s">
        <v>320</v>
      </c>
      <c r="M29" s="178" t="s">
        <v>461</v>
      </c>
      <c r="N29" s="203" t="s">
        <v>225</v>
      </c>
      <c r="O29" s="495" t="s">
        <v>414</v>
      </c>
      <c r="P29" s="179"/>
      <c r="Q29" s="354" t="s">
        <v>206</v>
      </c>
      <c r="R29" s="179">
        <f>IF(Q29="1 - Rara vez",1,IF(Q29="2 - Improbable",2,IF(Q29="3 - Posible",3,IF(Q29="4 - Probable",4,IF(Q29="5 - Casi seguro",5,IF(Q29="1 - Baja",6,IF(Q29="2 - Media",7,IF(Q29="3 - Alta",8,IF(Q29="NO APLICA","",IF(Q29="Seleccione",0))))))))))</f>
        <v>3</v>
      </c>
      <c r="S29" s="354" t="s">
        <v>212</v>
      </c>
      <c r="T29" s="133">
        <f>IF(S29="1 -Insignificante",1,IF(S29="2 -Menor",2,IF(S29="3 -Moderado",3,IF(S29="4 -Mayor",4,IF(S29="10 -Mayor",7,IF(S29="5 -Catastrófico",5,IF(S29="5 -Moderado",6,IF(S29="20 -Catastrófico",8,IF(S29="1 - Mínimo/Leve",9,IF(S29="2 - Importante",10,IF(S29="3 - Fuerte",11,IF(S29="NO APLICA","",IF(S29="Seleccione",0)))))))))))))</f>
        <v>3</v>
      </c>
      <c r="U29" s="42">
        <f>IF(AND(R29=1,T29=1),1,IF(AND(R29=1,T29=2),2,IF(AND(R29=1,T29=3),3,IF(AND(R29=1,T29=4),4,IF(AND(R29=1,T29=5),5,IF(AND(R29=2,T29=1),6,IF(AND(R29=2,T29=2),7,IF(AND(R29=2,T29=3),8,IF(AND(R29=2,T29=4),9,IF(AND(R29=2,T29=5),10,IF(AND(R29=3,T29=1),11,IF(AND(R29=3,T29=2),12,IF(AND(R29=3,T29=3),13,IF(AND(R29=3,T29=4),14,IF(AND(R29=3,T29=5),15,IF(AND(R29=4,T29=1),16,IF(AND(R29=4,T29=2),17,IF(AND(R29=4,T29=3),18,IF(AND(R29=4,T29=4),19,IF(AND(R29=4,T29=5),20,IF(AND(R29=5,T29=1),21,IF(AND(R29=5,T29=2),22,IF(AND(R29=5,T29=3),23,IF(AND(R29=5,T29=4),24,IF(AND(R29=5,T29=5),25,IF(AND(R29=1,T29=6),26,IF(AND(R29=1,T29=7),27,IF(AND(R29=1,T29=8),28,IF(AND(R29=2,T29=6),29,IF(AND(R29=2,T29=7),30,IF(AND(R29=2,T29=8),31,IF(AND(R29=3,T29=6),32,IF(AND(R29=3,T29=7),33,IF(AND(R29=3,T29=8),34,IF(AND(R29=4,T29=6),35,IF(AND(R29=4,T29=7),36,IF(AND(R29=4,T29=8),37,IF(AND(R29=5,T29=6),38,IF(AND(R29=5,T29=7),39,IF(AND(R29=5,T29=8),40,IF(AND(R29=6,T29=9),41,IF(AND(R29=6,T29=10),42,IF(AND(R29=6,T29=11),43,IF(AND(R29=7,T29=9),44,IF(AND(R29=7,T29=10),45,IF(AND(R29=7,T29=11),46,IF(AND(R29=8,T29=9),47,IF(AND(R29=8,T29=10),48,IF(AND(R29=8,T29=11),49,IF(AND(R29="",T29=""),"","Seleccione"))))))))))))))))))))))))))))))))))))))))))))))))))</f>
        <v>13</v>
      </c>
      <c r="V29" s="255" t="str">
        <f>IF(U29=1,'Etapa 2 - Análisis'!$Y$4,IF(U29=2,'Etapa 2 - Análisis'!$Z$4,IF(U29=6,'Etapa 2 - Análisis'!$AD$4,IF(U29=7,'Etapa 2 - Análisis'!$AE$4,IF(U29=11,'Etapa 2 - Análisis'!$AI$4,IF(U29=3,'Etapa 2 - Análisis'!$AA$4,IF(U29=8,'Etapa 2 - Análisis'!$AF$4,IF(U29=12,'Etapa 2 - Análisis'!$AJ$4,IF(U29=16,'Etapa 2 - Análisis'!$AN$4,IF(U29=4,'Etapa 2 - Análisis'!$AB$4,IF(U29=5,'Etapa 2 - Análisis'!$AC$4,IF(U29=9,'Etapa 2 - Análisis'!$AF$4,IF(U29=13,'Etapa 2 - Análisis'!$AK$4,IF(U29=17,'Etapa 2 - Análisis'!$AO$4,IF(U29=18,'Etapa 2 - Análisis'!$AP$4,IF(U29=21,'Etapa 2 - Análisis'!$AS$4,IF(U29=22,'Etapa 2 - Análisis'!$AT$4,IF(U29=10,'Etapa 2 - Análisis'!$AH$4,IF(U29=14,'Etapa 2 - Análisis'!$AL$4,IF(U29=15,'Etapa 2 - Análisis'!$AM$4,IF(U29=19,'Etapa 2 - Análisis'!$AQ$4,IF(U29=20,'Etapa 2 - Análisis'!$AR$4,IF(U29=23,'Etapa 2 - Análisis'!$AU$4,IF(U29=24,'Etapa 2 - Análisis'!$AV$4,IF(U29=25,'Etapa 2 - Análisis'!$AW$4,IF(U29=26,'Etapa 2 - Análisis'!$Y$13,IF(U29=27,'Etapa 2 - Análisis'!$Z$13,IF(U29=28,'Etapa 2 - Análisis'!$AA$13,IF(U29=29,'Etapa 2 - Análisis'!$AB$13,IF(U29=30,'Etapa 2 - Análisis'!$AC$13,IF(U29=31,'Etapa 2 - Análisis'!$AD$13,IF(U29=32,'Etapa 2 - Análisis'!$AE$13,IF(U29=33,'Etapa 2 - Análisis'!$AF$13,IF(U29=34,'Etapa 2 - Análisis'!$AG$13,IF(U29=35,'Etapa 2 - Análisis'!$AH$13,IF(U29=36,'Etapa 2 - Análisis'!$AI$13,IF(U29=37,'Etapa 2 - Análisis'!$AJ$13,IF(U29=38,'Etapa 2 - Análisis'!$AK$13,IF(U29=39,'Etapa 2 - Análisis'!$AL$13,IF(U29=40,'Etapa 2 - Análisis'!$AM$13,IF(U29=41,'Etapa 2 - Análisis'!$Y$8,IF(U29=42,'Etapa 2 - Análisis'!$Z$8,IF(U29=43,'Etapa 2 - Análisis'!$AA$8,IF(U29=44,'Etapa 2 - Análisis'!$AB$8,IF(U29=45,'Etapa 2 - Análisis'!$AC$8,IF(U29=46,'Etapa 2 - Análisis'!$AD$8,IF(U29=47,'Etapa 2 - Análisis'!$AE$8,IF(U29=48,'Etapa 2 - Análisis'!$AF$8,IF(U29=49,'Etapa 2 - Análisis'!$AG$8,IF(U29="","NO APLICA","Sin Zona"))))))))))))))))))))))))))))))))))))))))))))))))))</f>
        <v>ZONA DE RIESGO ALTA</v>
      </c>
      <c r="W29" s="183" t="s">
        <v>465</v>
      </c>
      <c r="X29" s="184"/>
      <c r="Y29" s="184"/>
      <c r="Z29" s="162" t="s">
        <v>466</v>
      </c>
      <c r="AA29" s="310" t="s">
        <v>467</v>
      </c>
    </row>
    <row r="30" spans="1:27" ht="32.25" customHeight="1" x14ac:dyDescent="0.25">
      <c r="A30" s="257"/>
      <c r="B30" s="259"/>
      <c r="C30" s="253"/>
      <c r="D30" s="177" t="s">
        <v>460</v>
      </c>
      <c r="E30" s="358"/>
      <c r="F30" s="253"/>
      <c r="G30" s="73"/>
      <c r="H30" s="253"/>
      <c r="I30" s="73"/>
      <c r="J30" s="42"/>
      <c r="K30" s="255"/>
      <c r="L30" s="253"/>
      <c r="M30" s="178" t="s">
        <v>462</v>
      </c>
      <c r="N30" s="203" t="s">
        <v>225</v>
      </c>
      <c r="O30" s="495" t="s">
        <v>414</v>
      </c>
      <c r="P30" s="179"/>
      <c r="Q30" s="355"/>
      <c r="R30" s="179"/>
      <c r="S30" s="355"/>
      <c r="T30" s="73"/>
      <c r="U30" s="42"/>
      <c r="V30" s="255"/>
      <c r="W30" s="183"/>
      <c r="X30" s="180"/>
      <c r="Y30" s="180"/>
      <c r="Z30" s="162"/>
      <c r="AA30" s="311"/>
    </row>
    <row r="31" spans="1:27" ht="35.25" customHeight="1" x14ac:dyDescent="0.25">
      <c r="A31" s="257"/>
      <c r="B31" s="259"/>
      <c r="C31" s="253"/>
      <c r="D31" s="182"/>
      <c r="E31" s="358"/>
      <c r="F31" s="253"/>
      <c r="G31" s="142"/>
      <c r="H31" s="253"/>
      <c r="I31" s="142"/>
      <c r="J31" s="42"/>
      <c r="K31" s="255"/>
      <c r="L31" s="253"/>
      <c r="M31" s="178" t="s">
        <v>463</v>
      </c>
      <c r="N31" s="203" t="s">
        <v>225</v>
      </c>
      <c r="O31" s="495" t="s">
        <v>414</v>
      </c>
      <c r="P31" s="179" t="str">
        <f t="shared" ref="O31:P33" si="4">IF($C$29="Oportunidad","NO APLICA","")</f>
        <v/>
      </c>
      <c r="Q31" s="355"/>
      <c r="R31" s="179"/>
      <c r="S31" s="355"/>
      <c r="T31" s="142"/>
      <c r="U31" s="42"/>
      <c r="V31" s="255"/>
      <c r="W31" s="183"/>
      <c r="X31" s="180"/>
      <c r="Y31" s="180"/>
      <c r="Z31" s="162"/>
      <c r="AA31" s="311"/>
    </row>
    <row r="32" spans="1:27" ht="36" customHeight="1" x14ac:dyDescent="0.25">
      <c r="A32" s="257"/>
      <c r="B32" s="259"/>
      <c r="C32" s="253"/>
      <c r="D32" s="182"/>
      <c r="E32" s="358"/>
      <c r="F32" s="253"/>
      <c r="G32" s="142"/>
      <c r="H32" s="253"/>
      <c r="I32" s="142"/>
      <c r="J32" s="42"/>
      <c r="K32" s="255"/>
      <c r="L32" s="253"/>
      <c r="M32" s="178" t="s">
        <v>464</v>
      </c>
      <c r="N32" s="203" t="s">
        <v>225</v>
      </c>
      <c r="O32" s="495" t="s">
        <v>414</v>
      </c>
      <c r="P32" s="179" t="str">
        <f t="shared" si="4"/>
        <v/>
      </c>
      <c r="Q32" s="355"/>
      <c r="R32" s="179"/>
      <c r="S32" s="355"/>
      <c r="T32" s="142"/>
      <c r="U32" s="42"/>
      <c r="V32" s="255"/>
      <c r="W32" s="183"/>
      <c r="X32" s="180"/>
      <c r="Y32" s="180"/>
      <c r="Z32" s="162"/>
      <c r="AA32" s="311"/>
    </row>
    <row r="33" spans="1:27" x14ac:dyDescent="0.25">
      <c r="A33" s="257"/>
      <c r="B33" s="260"/>
      <c r="C33" s="254"/>
      <c r="D33" s="177"/>
      <c r="E33" s="358"/>
      <c r="F33" s="254"/>
      <c r="G33" s="73"/>
      <c r="H33" s="254"/>
      <c r="I33" s="73"/>
      <c r="J33" s="42"/>
      <c r="K33" s="255"/>
      <c r="L33" s="254"/>
      <c r="M33" s="80"/>
      <c r="N33" s="203" t="s">
        <v>218</v>
      </c>
      <c r="O33" s="179" t="str">
        <f t="shared" si="4"/>
        <v/>
      </c>
      <c r="P33" s="179" t="str">
        <f t="shared" si="4"/>
        <v/>
      </c>
      <c r="Q33" s="356"/>
      <c r="R33" s="179"/>
      <c r="S33" s="356"/>
      <c r="T33" s="73"/>
      <c r="U33" s="42"/>
      <c r="V33" s="255"/>
      <c r="W33" s="183"/>
      <c r="X33" s="180"/>
      <c r="Y33" s="180"/>
      <c r="Z33" s="162"/>
      <c r="AA33" s="311"/>
    </row>
    <row r="34" spans="1:27" ht="186" customHeight="1" x14ac:dyDescent="0.25">
      <c r="A34" s="257">
        <v>6</v>
      </c>
      <c r="B34" s="258" t="s">
        <v>468</v>
      </c>
      <c r="C34" s="252" t="s">
        <v>330</v>
      </c>
      <c r="D34" s="99" t="s">
        <v>469</v>
      </c>
      <c r="E34" s="261" t="s">
        <v>439</v>
      </c>
      <c r="F34" s="252" t="s">
        <v>208</v>
      </c>
      <c r="G34" s="115">
        <f>IF(F34="1 - Rara vez",1,IF(F34="2 - Improbable",2,IF(F34="3 - Posible",3,IF(F34="4 - Probable",4,IF(F34="5 - Casi seguro",5,IF(F34="1 - Baja",6,IF(F34="2 - Media",7,IF(F34="3 - Alta",8,IF(F34="Seleccione",0)))))))))</f>
        <v>1</v>
      </c>
      <c r="H34" s="252" t="s">
        <v>214</v>
      </c>
      <c r="I34" s="115">
        <f>IF(H34="1 -Insignificante",1,IF(H34="2 -Menor",2,IF(H34="3 -Moderado",3,IF(H34="5 -Moderado",6,IF(H34="4 -Mayor",4,IF(H34="10 -Mayor",7,IF(H34="5 -Catastrófico",5,IF(H34="20 -Catastrófico",8,IF(H34="1 - Mínimo/Leve",9,IF(H34="2 - Importante",10,IF(H34="3 - Fuerte",11,IF(H34="Seleccione",0))))))))))))</f>
        <v>5</v>
      </c>
      <c r="J34" s="42">
        <f>IF(AND(G34=1,I34=1),1,IF(AND(G34=1,I34=2),2,IF(AND(G34=1,I34=3),3,IF(AND(G34=1,I34=4),4,IF(AND(G34=1,I34=5),5,IF(AND(G34=2,I34=1),6,IF(AND(G34=2,I34=2),7,IF(AND(G34=2,I34=3),8,IF(AND(G34=2,I34=4),9,IF(AND(G34=2,I34=5),10,IF(AND(G34=3,I34=1),11,IF(AND(G34=3,I34=2),12,IF(AND(G34=3,I34=3),13,IF(AND(G34=3,I34=4),14,IF(AND(G34=3,I34=5),15,IF(AND(G34=4,I34=1),16,IF(AND(G34=4,I34=2),17,IF(AND(G34=4,I34=3),18,IF(AND(G34=4,I34=4),19,IF(AND(G34=4,I34=5),20,IF(AND(G34=5,I34=1),21,IF(AND(G34=5,I34=2),22,IF(AND(G34=5,I34=3),23,IF(AND(G34=5,I34=4),24,IF(AND(G34=5,I34=5),25,IF(AND(G34=1,I34=6),26,IF(AND(G34=1,I34=7),27,IF(AND(G34=1,I34=8),28,IF(AND(G34=2,I34=6),29,IF(AND(G34=2,I34=7),30,IF(AND(G34=2,I34=8),31,IF(AND(G34=3,I34=6),32,IF(AND(G34=3,I34=7),33,IF(AND(G34=3,I34=8),34,IF(AND(G34=4,I34=6),35,IF(AND(G34=4,I34=7),36,IF(AND(G34=4,I34=8),37,IF(AND(G34=5,I34=6),38,IF(AND(G34=5,I34=7),39,IF(AND(G34=5,I34=8),40,IF(AND(G34=6,I34=9),41,IF(AND(G34=6,I34=10),42,IF(AND(G34=6,I34=11),43,IF(AND(G34=7,I34=9),44,IF(AND(G34=7,I34=10),45,IF(AND(G34=7,I34=11),46,IF(AND(G34=8,I34=9),47,IF(AND(G34=8,I34=10),48,IF(AND(G34=8,I34=11),49,"Seleccione")))))))))))))))))))))))))))))))))))))))))))))))))</f>
        <v>5</v>
      </c>
      <c r="K34" s="255" t="str">
        <f>IF(J34=1,'Etapa 2 - Análisis'!$Y$4,IF(J34=2,'Etapa 2 - Análisis'!$Z$4,IF(J34=6,'Etapa 2 - Análisis'!$AD$4,IF(J34=7,'Etapa 2 - Análisis'!$AE$4,IF(J34=11,'Etapa 2 - Análisis'!$AI$4,IF(J34=3,'Etapa 2 - Análisis'!$AA$4,IF(J34=8,'Etapa 2 - Análisis'!$AF$4,IF(J34=12,'Etapa 2 - Análisis'!$AJ$4,IF(J34=16,'Etapa 2 - Análisis'!$AN$4,IF(J34=4,'Etapa 2 - Análisis'!$AB$4,IF(J34=5,'Etapa 2 - Análisis'!$AC$4,IF(J34=9,'Etapa 2 - Análisis'!$AG$4,IF(J34=13,'Etapa 2 - Análisis'!$AK$4,IF(J34=17,'Etapa 2 - Análisis'!$AO$4,IF(J34=18,'Etapa 2 - Análisis'!$AP$4,IF(J34=21,'Etapa 2 - Análisis'!$AS$4,IF(J34=22,'Etapa 2 - Análisis'!$AT$4,IF(J34=10,'Etapa 2 - Análisis'!$AH$4,IF(J34=14,'Etapa 2 - Análisis'!$AL$4,IF(J34=15,'Etapa 2 - Análisis'!$AM$4,IF(J34=19,'Etapa 2 - Análisis'!$AQ$4,IF(J34=20,'Etapa 2 - Análisis'!$AR$4,IF(J34=23,'Etapa 2 - Análisis'!$AU$4,IF(J34=24,'Etapa 2 - Análisis'!$AV$4,IF(J34=25,'Etapa 2 - Análisis'!$AW$4,IF(J34=26,'Etapa 2 - Análisis'!$Y$13,IF(J34=27,'Etapa 2 - Análisis'!$Z$13,IF(J34=28,'Etapa 2 - Análisis'!$AA$13,IF(J34=29,'Etapa 2 - Análisis'!$AB$13,IF(J34=30,'Etapa 2 - Análisis'!$AC$13,IF(J34=31,'Etapa 2 - Análisis'!$AD$13,IF(J34=32,'Etapa 2 - Análisis'!$AE$13,IF(J34=33,'Etapa 2 - Análisis'!$AF$13,IF(J34=34,'Etapa 2 - Análisis'!$AG$13,IF(J34=35,'Etapa 2 - Análisis'!$AH$13,IF(J34=36,'Etapa 2 - Análisis'!$AI$13,IF(J34=37,'Etapa 2 - Análisis'!$AJ$13,IF(J34=38,'Etapa 2 - Análisis'!$AK$13,IF(J34=39,'Etapa 2 - Análisis'!$AL$13,IF(J34=40,'Etapa 2 - Análisis'!$AM$13,IF(J34=41,'Etapa 2 - Análisis'!$Y$8,IF(J34=42,'Etapa 2 - Análisis'!$Z$8,IF(J34=43,'Etapa 2 - Análisis'!$AA$8,IF(J34=44,'Etapa 2 - Análisis'!$AB$8,IF(J34=45,'Etapa 2 - Análisis'!$AC$8,IF(J34=46,'Etapa 2 - Análisis'!$AD$8,IF(J34=47,'Etapa 2 - Análisis'!$AE$8,IF(J34=48,'Etapa 2 - Análisis'!$AF$8,IF(J34=49,'Etapa 2 - Análisis'!$AG$8,"Sin Zona")))))))))))))))))))))))))))))))))))))))))))))))))</f>
        <v>ZONA DE RIESGO ALTA</v>
      </c>
      <c r="L34" s="252" t="s">
        <v>320</v>
      </c>
      <c r="M34" s="80" t="s">
        <v>471</v>
      </c>
      <c r="N34" s="81" t="s">
        <v>225</v>
      </c>
      <c r="O34" s="150" t="s">
        <v>414</v>
      </c>
      <c r="P34" s="150" t="str">
        <f>IF($C$34="Oportunidad","NO APLICA","")</f>
        <v/>
      </c>
      <c r="Q34" s="252" t="s">
        <v>208</v>
      </c>
      <c r="R34" s="133">
        <f>IF(Q34="1 - Rara vez",1,IF(Q34="2 - Improbable",2,IF(Q34="3 - Posible",3,IF(Q34="4 - Probable",4,IF(Q34="5 - Casi seguro",5,IF(Q34="1 - Baja",6,IF(Q34="2 - Media",7,IF(Q34="3 - Alta",8,IF(Q34="NO APLICA","",IF(Q34="Seleccione",0))))))))))</f>
        <v>1</v>
      </c>
      <c r="S34" s="252" t="s">
        <v>214</v>
      </c>
      <c r="T34" s="133">
        <f>IF(S34="1 -Insignificante",1,IF(S34="2 -Menor",2,IF(S34="3 -Moderado",3,IF(S34="4 -Mayor",4,IF(S34="10 -Mayor",7,IF(S34="5 -Catastrófico",5,IF(S34="5 -Moderado",6,IF(S34="20 -Catastrófico",8,IF(S34="1 - Mínimo/Leve",9,IF(S34="2 - Importante",10,IF(S34="3 - Fuerte",11,IF(S34="NO APLICA","",IF(S34="Seleccione",0)))))))))))))</f>
        <v>5</v>
      </c>
      <c r="U34" s="42">
        <f>IF(AND(R34=1,T34=1),1,IF(AND(R34=1,T34=2),2,IF(AND(R34=1,T34=3),3,IF(AND(R34=1,T34=4),4,IF(AND(R34=1,T34=5),5,IF(AND(R34=2,T34=1),6,IF(AND(R34=2,T34=2),7,IF(AND(R34=2,T34=3),8,IF(AND(R34=2,T34=4),9,IF(AND(R34=2,T34=5),10,IF(AND(R34=3,T34=1),11,IF(AND(R34=3,T34=2),12,IF(AND(R34=3,T34=3),13,IF(AND(R34=3,T34=4),14,IF(AND(R34=3,T34=5),15,IF(AND(R34=4,T34=1),16,IF(AND(R34=4,T34=2),17,IF(AND(R34=4,T34=3),18,IF(AND(R34=4,T34=4),19,IF(AND(R34=4,T34=5),20,IF(AND(R34=5,T34=1),21,IF(AND(R34=5,T34=2),22,IF(AND(R34=5,T34=3),23,IF(AND(R34=5,T34=4),24,IF(AND(R34=5,T34=5),25,IF(AND(R34=1,T34=6),26,IF(AND(R34=1,T34=7),27,IF(AND(R34=1,T34=8),28,IF(AND(R34=2,T34=6),29,IF(AND(R34=2,T34=7),30,IF(AND(R34=2,T34=8),31,IF(AND(R34=3,T34=6),32,IF(AND(R34=3,T34=7),33,IF(AND(R34=3,T34=8),34,IF(AND(R34=4,T34=6),35,IF(AND(R34=4,T34=7),36,IF(AND(R34=4,T34=8),37,IF(AND(R34=5,T34=6),38,IF(AND(R34=5,T34=7),39,IF(AND(R34=5,T34=8),40,IF(AND(R34=6,T34=9),41,IF(AND(R34=6,T34=10),42,IF(AND(R34=6,T34=11),43,IF(AND(R34=7,T34=9),44,IF(AND(R34=7,T34=10),45,IF(AND(R34=7,T34=11),46,IF(AND(R34=8,T34=9),47,IF(AND(R34=8,T34=10),48,IF(AND(R34=8,T34=11),49,IF(AND(R34="",T34=""),"","Seleccione"))))))))))))))))))))))))))))))))))))))))))))))))))</f>
        <v>5</v>
      </c>
      <c r="V34" s="255" t="str">
        <f>IF(U34=1,'Etapa 2 - Análisis'!$Y$4,IF(U34=2,'Etapa 2 - Análisis'!$Z$4,IF(U34=6,'Etapa 2 - Análisis'!$AD$4,IF(U34=7,'Etapa 2 - Análisis'!$AE$4,IF(U34=11,'Etapa 2 - Análisis'!$AI$4,IF(U34=3,'Etapa 2 - Análisis'!$AA$4,IF(U34=8,'Etapa 2 - Análisis'!$AF$4,IF(U34=12,'Etapa 2 - Análisis'!$AJ$4,IF(U34=16,'Etapa 2 - Análisis'!$AN$4,IF(U34=4,'Etapa 2 - Análisis'!$AB$4,IF(U34=5,'Etapa 2 - Análisis'!$AC$4,IF(U34=9,'Etapa 2 - Análisis'!$AF$4,IF(U34=13,'Etapa 2 - Análisis'!$AK$4,IF(U34=17,'Etapa 2 - Análisis'!$AO$4,IF(U34=18,'Etapa 2 - Análisis'!$AP$4,IF(U34=21,'Etapa 2 - Análisis'!$AS$4,IF(U34=22,'Etapa 2 - Análisis'!$AT$4,IF(U34=10,'Etapa 2 - Análisis'!$AH$4,IF(U34=14,'Etapa 2 - Análisis'!$AL$4,IF(U34=15,'Etapa 2 - Análisis'!$AM$4,IF(U34=19,'Etapa 2 - Análisis'!$AQ$4,IF(U34=20,'Etapa 2 - Análisis'!$AR$4,IF(U34=23,'Etapa 2 - Análisis'!$AU$4,IF(U34=24,'Etapa 2 - Análisis'!$AV$4,IF(U34=25,'Etapa 2 - Análisis'!$AW$4,IF(U34=26,'Etapa 2 - Análisis'!$Y$13,IF(U34=27,'Etapa 2 - Análisis'!$Z$13,IF(U34=28,'Etapa 2 - Análisis'!$AA$13,IF(U34=29,'Etapa 2 - Análisis'!$AB$13,IF(U34=30,'Etapa 2 - Análisis'!$AC$13,IF(U34=31,'Etapa 2 - Análisis'!$AD$13,IF(U34=32,'Etapa 2 - Análisis'!$AE$13,IF(U34=33,'Etapa 2 - Análisis'!$AF$13,IF(U34=34,'Etapa 2 - Análisis'!$AG$13,IF(U34=35,'Etapa 2 - Análisis'!$AH$13,IF(U34=36,'Etapa 2 - Análisis'!$AI$13,IF(U34=37,'Etapa 2 - Análisis'!$AJ$13,IF(U34=38,'Etapa 2 - Análisis'!$AK$13,IF(U34=39,'Etapa 2 - Análisis'!$AL$13,IF(U34=40,'Etapa 2 - Análisis'!$AM$13,IF(U34=41,'Etapa 2 - Análisis'!$Y$8,IF(U34=42,'Etapa 2 - Análisis'!$Z$8,IF(U34=43,'Etapa 2 - Análisis'!$AA$8,IF(U34=44,'Etapa 2 - Análisis'!$AB$8,IF(U34=45,'Etapa 2 - Análisis'!$AC$8,IF(U34=46,'Etapa 2 - Análisis'!$AD$8,IF(U34=47,'Etapa 2 - Análisis'!$AE$8,IF(U34=48,'Etapa 2 - Análisis'!$AF$8,IF(U34=49,'Etapa 2 - Análisis'!$AG$8,IF(U34="","NO APLICA","Sin Zona"))))))))))))))))))))))))))))))))))))))))))))))))))</f>
        <v>ZONA DE RIESGO ALTA</v>
      </c>
      <c r="W34" s="258" t="s">
        <v>440</v>
      </c>
      <c r="X34" s="101" t="s">
        <v>473</v>
      </c>
      <c r="Y34" s="102" t="s">
        <v>474</v>
      </c>
      <c r="Z34" s="169" t="s">
        <v>475</v>
      </c>
      <c r="AA34" s="310" t="s">
        <v>476</v>
      </c>
    </row>
    <row r="35" spans="1:27" ht="125.25" customHeight="1" x14ac:dyDescent="0.25">
      <c r="A35" s="257"/>
      <c r="B35" s="259"/>
      <c r="C35" s="253"/>
      <c r="D35" s="99" t="s">
        <v>470</v>
      </c>
      <c r="E35" s="261"/>
      <c r="F35" s="253"/>
      <c r="G35" s="73"/>
      <c r="H35" s="253"/>
      <c r="I35" s="73"/>
      <c r="J35" s="42"/>
      <c r="K35" s="255"/>
      <c r="L35" s="253"/>
      <c r="M35" s="80" t="s">
        <v>472</v>
      </c>
      <c r="N35" s="81" t="s">
        <v>225</v>
      </c>
      <c r="O35" s="150" t="s">
        <v>414</v>
      </c>
      <c r="P35" s="150" t="str">
        <f t="shared" ref="O35:P38" si="5">IF($C$34="Oportunidad","NO APLICA","")</f>
        <v/>
      </c>
      <c r="Q35" s="253"/>
      <c r="R35" s="73"/>
      <c r="S35" s="253"/>
      <c r="T35" s="73"/>
      <c r="U35" s="42"/>
      <c r="V35" s="255"/>
      <c r="W35" s="260"/>
      <c r="X35" s="101" t="s">
        <v>473</v>
      </c>
      <c r="Y35" s="102" t="s">
        <v>474</v>
      </c>
      <c r="Z35" s="169" t="s">
        <v>475</v>
      </c>
      <c r="AA35" s="311"/>
    </row>
    <row r="36" spans="1:27" x14ac:dyDescent="0.25">
      <c r="A36" s="257"/>
      <c r="B36" s="259"/>
      <c r="C36" s="253"/>
      <c r="D36" s="80"/>
      <c r="E36" s="261"/>
      <c r="F36" s="253"/>
      <c r="G36" s="142"/>
      <c r="H36" s="253"/>
      <c r="I36" s="142"/>
      <c r="J36" s="42"/>
      <c r="K36" s="255"/>
      <c r="L36" s="253"/>
      <c r="M36" s="134"/>
      <c r="N36" s="81" t="s">
        <v>218</v>
      </c>
      <c r="O36" s="150" t="str">
        <f t="shared" si="5"/>
        <v/>
      </c>
      <c r="P36" s="150" t="str">
        <f t="shared" si="5"/>
        <v/>
      </c>
      <c r="Q36" s="253"/>
      <c r="R36" s="142"/>
      <c r="S36" s="253"/>
      <c r="T36" s="142"/>
      <c r="U36" s="42"/>
      <c r="V36" s="255"/>
      <c r="W36" s="145"/>
      <c r="X36" s="101"/>
      <c r="Y36" s="101"/>
      <c r="Z36" s="145"/>
      <c r="AA36" s="311"/>
    </row>
    <row r="37" spans="1:27" x14ac:dyDescent="0.25">
      <c r="A37" s="257"/>
      <c r="B37" s="259"/>
      <c r="C37" s="253"/>
      <c r="D37" s="80"/>
      <c r="E37" s="261"/>
      <c r="F37" s="253"/>
      <c r="G37" s="142"/>
      <c r="H37" s="253"/>
      <c r="I37" s="142"/>
      <c r="J37" s="42"/>
      <c r="K37" s="255"/>
      <c r="L37" s="253"/>
      <c r="M37" s="146"/>
      <c r="N37" s="81" t="s">
        <v>218</v>
      </c>
      <c r="O37" s="150" t="str">
        <f t="shared" si="5"/>
        <v/>
      </c>
      <c r="P37" s="150" t="str">
        <f t="shared" si="5"/>
        <v/>
      </c>
      <c r="Q37" s="253"/>
      <c r="R37" s="142"/>
      <c r="S37" s="253"/>
      <c r="T37" s="142"/>
      <c r="U37" s="42"/>
      <c r="V37" s="255"/>
      <c r="W37" s="145"/>
      <c r="X37" s="101"/>
      <c r="Y37" s="101"/>
      <c r="Z37" s="145"/>
      <c r="AA37" s="311"/>
    </row>
    <row r="38" spans="1:27" x14ac:dyDescent="0.25">
      <c r="A38" s="257"/>
      <c r="B38" s="260"/>
      <c r="C38" s="254"/>
      <c r="D38" s="80"/>
      <c r="E38" s="261"/>
      <c r="F38" s="254"/>
      <c r="G38" s="73"/>
      <c r="H38" s="254"/>
      <c r="I38" s="73"/>
      <c r="J38" s="42"/>
      <c r="K38" s="255"/>
      <c r="L38" s="254"/>
      <c r="M38" s="126"/>
      <c r="N38" s="81" t="s">
        <v>218</v>
      </c>
      <c r="O38" s="150" t="str">
        <f t="shared" si="5"/>
        <v/>
      </c>
      <c r="P38" s="150" t="str">
        <f t="shared" si="5"/>
        <v/>
      </c>
      <c r="Q38" s="254"/>
      <c r="R38" s="73"/>
      <c r="S38" s="254"/>
      <c r="T38" s="73"/>
      <c r="U38" s="42"/>
      <c r="V38" s="255"/>
      <c r="W38" s="145"/>
      <c r="X38" s="101"/>
      <c r="Y38" s="101"/>
      <c r="Z38" s="145"/>
      <c r="AA38" s="312"/>
    </row>
    <row r="39" spans="1:27" ht="118.5" customHeight="1" x14ac:dyDescent="0.25">
      <c r="A39" s="257">
        <v>7</v>
      </c>
      <c r="B39" s="258" t="s">
        <v>477</v>
      </c>
      <c r="C39" s="252" t="s">
        <v>328</v>
      </c>
      <c r="D39" s="99" t="s">
        <v>478</v>
      </c>
      <c r="E39" s="261" t="s">
        <v>479</v>
      </c>
      <c r="F39" s="252" t="s">
        <v>206</v>
      </c>
      <c r="G39" s="115">
        <f>IF(F39="1 - Rara vez",1,IF(F39="2 - Improbable",2,IF(F39="3 - Posible",3,IF(F39="4 - Probable",4,IF(F39="5 - Casi seguro",5,IF(F39="1 - Baja",6,IF(F39="2 - Media",7,IF(F39="3 - Alta",8,IF(F39="Seleccione",0)))))))))</f>
        <v>3</v>
      </c>
      <c r="H39" s="252" t="s">
        <v>213</v>
      </c>
      <c r="I39" s="115">
        <f>IF(H39="1 -Insignificante",1,IF(H39="2 -Menor",2,IF(H39="3 -Moderado",3,IF(H39="5 -Moderado",6,IF(H39="4 -Mayor",4,IF(H39="10 -Mayor",7,IF(H39="5 -Catastrófico",5,IF(H39="20 -Catastrófico",8,IF(H39="1 - Mínimo/Leve",9,IF(H39="2 - Importante",10,IF(H39="3 - Fuerte",11,IF(H39="Seleccione",0))))))))))))</f>
        <v>4</v>
      </c>
      <c r="J39" s="42">
        <f>IF(AND(G39=1,I39=1),1,IF(AND(G39=1,I39=2),2,IF(AND(G39=1,I39=3),3,IF(AND(G39=1,I39=4),4,IF(AND(G39=1,I39=5),5,IF(AND(G39=2,I39=1),6,IF(AND(G39=2,I39=2),7,IF(AND(G39=2,I39=3),8,IF(AND(G39=2,I39=4),9,IF(AND(G39=2,I39=5),10,IF(AND(G39=3,I39=1),11,IF(AND(G39=3,I39=2),12,IF(AND(G39=3,I39=3),13,IF(AND(G39=3,I39=4),14,IF(AND(G39=3,I39=5),15,IF(AND(G39=4,I39=1),16,IF(AND(G39=4,I39=2),17,IF(AND(G39=4,I39=3),18,IF(AND(G39=4,I39=4),19,IF(AND(G39=4,I39=5),20,IF(AND(G39=5,I39=1),21,IF(AND(G39=5,I39=2),22,IF(AND(G39=5,I39=3),23,IF(AND(G39=5,I39=4),24,IF(AND(G39=5,I39=5),25,IF(AND(G39=1,I39=6),26,IF(AND(G39=1,I39=7),27,IF(AND(G39=1,I39=8),28,IF(AND(G39=2,I39=6),29,IF(AND(G39=2,I39=7),30,IF(AND(G39=2,I39=8),31,IF(AND(G39=3,I39=6),32,IF(AND(G39=3,I39=7),33,IF(AND(G39=3,I39=8),34,IF(AND(G39=4,I39=6),35,IF(AND(G39=4,I39=7),36,IF(AND(G39=4,I39=8),37,IF(AND(G39=5,I39=6),38,IF(AND(G39=5,I39=7),39,IF(AND(G39=5,I39=8),40,IF(AND(G39=6,I39=9),41,IF(AND(G39=6,I39=10),42,IF(AND(G39=6,I39=11),43,IF(AND(G39=7,I39=9),44,IF(AND(G39=7,I39=10),45,IF(AND(G39=7,I39=11),46,IF(AND(G39=8,I39=9),47,IF(AND(G39=8,I39=10),48,IF(AND(G39=8,I39=11),49,"Seleccione")))))))))))))))))))))))))))))))))))))))))))))))))</f>
        <v>14</v>
      </c>
      <c r="K39" s="255" t="str">
        <f>IF(J39=1,'Etapa 2 - Análisis'!$Y$4,IF(J39=2,'Etapa 2 - Análisis'!$Z$4,IF(J39=6,'Etapa 2 - Análisis'!$AD$4,IF(J39=7,'Etapa 2 - Análisis'!$AE$4,IF(J39=11,'Etapa 2 - Análisis'!$AI$4,IF(J39=3,'Etapa 2 - Análisis'!$AA$4,IF(J39=8,'Etapa 2 - Análisis'!$AF$4,IF(J39=12,'Etapa 2 - Análisis'!$AJ$4,IF(J39=16,'Etapa 2 - Análisis'!$AN$4,IF(J39=4,'Etapa 2 - Análisis'!$AB$4,IF(J39=5,'Etapa 2 - Análisis'!$AC$4,IF(J39=9,'Etapa 2 - Análisis'!$AG$4,IF(J39=13,'Etapa 2 - Análisis'!$AK$4,IF(J39=17,'Etapa 2 - Análisis'!$AO$4,IF(J39=18,'Etapa 2 - Análisis'!$AP$4,IF(J39=21,'Etapa 2 - Análisis'!$AS$4,IF(J39=22,'Etapa 2 - Análisis'!$AT$4,IF(J39=10,'Etapa 2 - Análisis'!$AH$4,IF(J39=14,'Etapa 2 - Análisis'!$AL$4,IF(J39=15,'Etapa 2 - Análisis'!$AM$4,IF(J39=19,'Etapa 2 - Análisis'!$AQ$4,IF(J39=20,'Etapa 2 - Análisis'!$AR$4,IF(J39=23,'Etapa 2 - Análisis'!$AU$4,IF(J39=24,'Etapa 2 - Análisis'!$AV$4,IF(J39=25,'Etapa 2 - Análisis'!$AW$4,IF(J39=26,'Etapa 2 - Análisis'!$Y$13,IF(J39=27,'Etapa 2 - Análisis'!$Z$13,IF(J39=28,'Etapa 2 - Análisis'!$AA$13,IF(J39=29,'Etapa 2 - Análisis'!$AB$13,IF(J39=30,'Etapa 2 - Análisis'!$AC$13,IF(J39=31,'Etapa 2 - Análisis'!$AD$13,IF(J39=32,'Etapa 2 - Análisis'!$AE$13,IF(J39=33,'Etapa 2 - Análisis'!$AF$13,IF(J39=34,'Etapa 2 - Análisis'!$AG$13,IF(J39=35,'Etapa 2 - Análisis'!$AH$13,IF(J39=36,'Etapa 2 - Análisis'!$AI$13,IF(J39=37,'Etapa 2 - Análisis'!$AJ$13,IF(J39=38,'Etapa 2 - Análisis'!$AK$13,IF(J39=39,'Etapa 2 - Análisis'!$AL$13,IF(J39=40,'Etapa 2 - Análisis'!$AM$13,IF(J39=41,'Etapa 2 - Análisis'!$Y$8,IF(J39=42,'Etapa 2 - Análisis'!$Z$8,IF(J39=43,'Etapa 2 - Análisis'!$AA$8,IF(J39=44,'Etapa 2 - Análisis'!$AB$8,IF(J39=45,'Etapa 2 - Análisis'!$AC$8,IF(J39=46,'Etapa 2 - Análisis'!$AD$8,IF(J39=47,'Etapa 2 - Análisis'!$AE$8,IF(J39=48,'Etapa 2 - Análisis'!$AF$8,IF(J39=49,'Etapa 2 - Análisis'!$AG$8,"Sin Zona")))))))))))))))))))))))))))))))))))))))))))))))))</f>
        <v>ZONA DE RIESGO EXTREMA</v>
      </c>
      <c r="L39" s="252" t="s">
        <v>320</v>
      </c>
      <c r="M39" s="80" t="s">
        <v>480</v>
      </c>
      <c r="N39" s="81" t="s">
        <v>225</v>
      </c>
      <c r="O39" s="150" t="s">
        <v>414</v>
      </c>
      <c r="P39" s="150" t="str">
        <f>IF($C$39="Oportunidad","NO APLICA","")</f>
        <v/>
      </c>
      <c r="Q39" s="252" t="s">
        <v>208</v>
      </c>
      <c r="R39" s="133">
        <f>IF(Q39="1 - Rara vez",1,IF(Q39="2 - Improbable",2,IF(Q39="3 - Posible",3,IF(Q39="4 - Probable",4,IF(Q39="5 - Casi seguro",5,IF(Q39="1 - Baja",6,IF(Q39="2 - Media",7,IF(Q39="3 - Alta",8,IF(Q39="NO APLICA","",IF(Q39="Seleccione",0))))))))))</f>
        <v>1</v>
      </c>
      <c r="S39" s="252" t="s">
        <v>213</v>
      </c>
      <c r="T39" s="133">
        <f>IF(S39="1 -Insignificante",1,IF(S39="2 -Menor",2,IF(S39="3 -Moderado",3,IF(S39="4 -Mayor",4,IF(S39="10 -Mayor",7,IF(S39="5 -Catastrófico",5,IF(S39="5 -Moderado",6,IF(S39="20 -Catastrófico",8,IF(S39="1 - Mínimo/Leve",9,IF(S39="2 - Importante",10,IF(S39="3 - Fuerte",11,IF(S39="NO APLICA","",IF(S39="Seleccione",0)))))))))))))</f>
        <v>4</v>
      </c>
      <c r="U39" s="42">
        <f>IF(AND(R39=1,T39=1),1,IF(AND(R39=1,T39=2),2,IF(AND(R39=1,T39=3),3,IF(AND(R39=1,T39=4),4,IF(AND(R39=1,T39=5),5,IF(AND(R39=2,T39=1),6,IF(AND(R39=2,T39=2),7,IF(AND(R39=2,T39=3),8,IF(AND(R39=2,T39=4),9,IF(AND(R39=2,T39=5),10,IF(AND(R39=3,T39=1),11,IF(AND(R39=3,T39=2),12,IF(AND(R39=3,T39=3),13,IF(AND(R39=3,T39=4),14,IF(AND(R39=3,T39=5),15,IF(AND(R39=4,T39=1),16,IF(AND(R39=4,T39=2),17,IF(AND(R39=4,T39=3),18,IF(AND(R39=4,T39=4),19,IF(AND(R39=4,T39=5),20,IF(AND(R39=5,T39=1),21,IF(AND(R39=5,T39=2),22,IF(AND(R39=5,T39=3),23,IF(AND(R39=5,T39=4),24,IF(AND(R39=5,T39=5),25,IF(AND(R39=1,T39=6),26,IF(AND(R39=1,T39=7),27,IF(AND(R39=1,T39=8),28,IF(AND(R39=2,T39=6),29,IF(AND(R39=2,T39=7),30,IF(AND(R39=2,T39=8),31,IF(AND(R39=3,T39=6),32,IF(AND(R39=3,T39=7),33,IF(AND(R39=3,T39=8),34,IF(AND(R39=4,T39=6),35,IF(AND(R39=4,T39=7),36,IF(AND(R39=4,T39=8),37,IF(AND(R39=5,T39=6),38,IF(AND(R39=5,T39=7),39,IF(AND(R39=5,T39=8),40,IF(AND(R39=6,T39=9),41,IF(AND(R39=6,T39=10),42,IF(AND(R39=6,T39=11),43,IF(AND(R39=7,T39=9),44,IF(AND(R39=7,T39=10),45,IF(AND(R39=7,T39=11),46,IF(AND(R39=8,T39=9),47,IF(AND(R39=8,T39=10),48,IF(AND(R39=8,T39=11),49,IF(AND(R39="",T39=""),"","Seleccione"))))))))))))))))))))))))))))))))))))))))))))))))))</f>
        <v>4</v>
      </c>
      <c r="V39" s="255" t="str">
        <f>IF(U39=1,'Etapa 2 - Análisis'!$Y$4,IF(U39=2,'Etapa 2 - Análisis'!$Z$4,IF(U39=6,'Etapa 2 - Análisis'!$AD$4,IF(U39=7,'Etapa 2 - Análisis'!$AE$4,IF(U39=11,'Etapa 2 - Análisis'!$AI$4,IF(U39=3,'Etapa 2 - Análisis'!$AA$4,IF(U39=8,'Etapa 2 - Análisis'!$AF$4,IF(U39=12,'Etapa 2 - Análisis'!$AJ$4,IF(U39=16,'Etapa 2 - Análisis'!$AN$4,IF(U39=4,'Etapa 2 - Análisis'!$AB$4,IF(U39=5,'Etapa 2 - Análisis'!$AC$4,IF(U39=9,'Etapa 2 - Análisis'!$AF$4,IF(U39=13,'Etapa 2 - Análisis'!$AK$4,IF(U39=17,'Etapa 2 - Análisis'!$AO$4,IF(U39=18,'Etapa 2 - Análisis'!$AP$4,IF(U39=21,'Etapa 2 - Análisis'!$AS$4,IF(U39=22,'Etapa 2 - Análisis'!$AT$4,IF(U39=10,'Etapa 2 - Análisis'!$AH$4,IF(U39=14,'Etapa 2 - Análisis'!$AL$4,IF(U39=15,'Etapa 2 - Análisis'!$AM$4,IF(U39=19,'Etapa 2 - Análisis'!$AQ$4,IF(U39=20,'Etapa 2 - Análisis'!$AR$4,IF(U39=23,'Etapa 2 - Análisis'!$AU$4,IF(U39=24,'Etapa 2 - Análisis'!$AV$4,IF(U39=25,'Etapa 2 - Análisis'!$AW$4,IF(U39=26,'Etapa 2 - Análisis'!$Y$13,IF(U39=27,'Etapa 2 - Análisis'!$Z$13,IF(U39=28,'Etapa 2 - Análisis'!$AA$13,IF(U39=29,'Etapa 2 - Análisis'!$AB$13,IF(U39=30,'Etapa 2 - Análisis'!$AC$13,IF(U39=31,'Etapa 2 - Análisis'!$AD$13,IF(U39=32,'Etapa 2 - Análisis'!$AE$13,IF(U39=33,'Etapa 2 - Análisis'!$AF$13,IF(U39=34,'Etapa 2 - Análisis'!$AG$13,IF(U39=35,'Etapa 2 - Análisis'!$AH$13,IF(U39=36,'Etapa 2 - Análisis'!$AI$13,IF(U39=37,'Etapa 2 - Análisis'!$AJ$13,IF(U39=38,'Etapa 2 - Análisis'!$AK$13,IF(U39=39,'Etapa 2 - Análisis'!$AL$13,IF(U39=40,'Etapa 2 - Análisis'!$AM$13,IF(U39=41,'Etapa 2 - Análisis'!$Y$8,IF(U39=42,'Etapa 2 - Análisis'!$Z$8,IF(U39=43,'Etapa 2 - Análisis'!$AA$8,IF(U39=44,'Etapa 2 - Análisis'!$AB$8,IF(U39=45,'Etapa 2 - Análisis'!$AC$8,IF(U39=46,'Etapa 2 - Análisis'!$AD$8,IF(U39=47,'Etapa 2 - Análisis'!$AE$8,IF(U39=48,'Etapa 2 - Análisis'!$AF$8,IF(U39=49,'Etapa 2 - Análisis'!$AG$8,IF(U39="","NO APLICA","Sin Zona"))))))))))))))))))))))))))))))))))))))))))))))))))</f>
        <v>ZONA DE RIESGO ALTA</v>
      </c>
      <c r="W39" s="145" t="s">
        <v>481</v>
      </c>
      <c r="X39" s="161" t="s">
        <v>482</v>
      </c>
      <c r="Y39" s="161" t="s">
        <v>482</v>
      </c>
      <c r="Z39" s="145" t="s">
        <v>483</v>
      </c>
      <c r="AA39" s="310" t="s">
        <v>484</v>
      </c>
    </row>
    <row r="40" spans="1:27" ht="79.5" customHeight="1" x14ac:dyDescent="0.25">
      <c r="A40" s="257"/>
      <c r="B40" s="259"/>
      <c r="C40" s="253"/>
      <c r="D40" s="99"/>
      <c r="E40" s="261"/>
      <c r="F40" s="253"/>
      <c r="G40" s="142"/>
      <c r="H40" s="253"/>
      <c r="I40" s="142"/>
      <c r="J40" s="42"/>
      <c r="K40" s="255"/>
      <c r="L40" s="253"/>
      <c r="M40" s="80"/>
      <c r="N40" s="81" t="s">
        <v>218</v>
      </c>
      <c r="O40" s="150"/>
      <c r="P40" s="150" t="str">
        <f t="shared" ref="O40:P43" si="6">IF($C$39="Oportunidad","NO APLICA","")</f>
        <v/>
      </c>
      <c r="Q40" s="253"/>
      <c r="R40" s="142"/>
      <c r="S40" s="253"/>
      <c r="T40" s="142"/>
      <c r="U40" s="42"/>
      <c r="V40" s="255"/>
      <c r="W40" s="156"/>
      <c r="X40" s="101"/>
      <c r="Y40" s="102"/>
      <c r="Z40" s="156"/>
      <c r="AA40" s="311"/>
    </row>
    <row r="41" spans="1:27" x14ac:dyDescent="0.25">
      <c r="A41" s="257"/>
      <c r="B41" s="259"/>
      <c r="C41" s="253"/>
      <c r="D41" s="99"/>
      <c r="E41" s="261"/>
      <c r="F41" s="253"/>
      <c r="G41" s="142"/>
      <c r="H41" s="253"/>
      <c r="I41" s="142"/>
      <c r="J41" s="42"/>
      <c r="K41" s="255"/>
      <c r="L41" s="253"/>
      <c r="M41" s="80"/>
      <c r="N41" s="81" t="s">
        <v>218</v>
      </c>
      <c r="O41" s="150" t="str">
        <f t="shared" si="6"/>
        <v/>
      </c>
      <c r="P41" s="150" t="str">
        <f t="shared" si="6"/>
        <v/>
      </c>
      <c r="Q41" s="253"/>
      <c r="R41" s="142"/>
      <c r="S41" s="253"/>
      <c r="T41" s="142"/>
      <c r="U41" s="42"/>
      <c r="V41" s="255"/>
      <c r="W41" s="143"/>
      <c r="X41" s="101"/>
      <c r="Y41" s="101"/>
      <c r="Z41" s="143"/>
      <c r="AA41" s="311"/>
    </row>
    <row r="42" spans="1:27" x14ac:dyDescent="0.25">
      <c r="A42" s="257"/>
      <c r="B42" s="259"/>
      <c r="C42" s="253"/>
      <c r="D42" s="155"/>
      <c r="E42" s="261"/>
      <c r="F42" s="253"/>
      <c r="G42" s="73"/>
      <c r="H42" s="253"/>
      <c r="I42" s="73"/>
      <c r="J42" s="42"/>
      <c r="K42" s="255"/>
      <c r="L42" s="253"/>
      <c r="M42" s="80"/>
      <c r="N42" s="81" t="s">
        <v>218</v>
      </c>
      <c r="O42" s="150" t="str">
        <f t="shared" si="6"/>
        <v/>
      </c>
      <c r="P42" s="150" t="str">
        <f t="shared" si="6"/>
        <v/>
      </c>
      <c r="Q42" s="253"/>
      <c r="R42" s="73"/>
      <c r="S42" s="253"/>
      <c r="T42" s="73"/>
      <c r="U42" s="42"/>
      <c r="V42" s="255"/>
      <c r="W42" s="98"/>
      <c r="X42" s="101"/>
      <c r="Y42" s="101"/>
      <c r="Z42" s="98"/>
      <c r="AA42" s="311"/>
    </row>
    <row r="43" spans="1:27" x14ac:dyDescent="0.25">
      <c r="A43" s="257"/>
      <c r="B43" s="260"/>
      <c r="C43" s="254"/>
      <c r="E43" s="261"/>
      <c r="F43" s="254"/>
      <c r="G43" s="73"/>
      <c r="H43" s="254"/>
      <c r="I43" s="73"/>
      <c r="J43" s="42"/>
      <c r="K43" s="255"/>
      <c r="L43" s="254"/>
      <c r="M43" s="80"/>
      <c r="N43" s="81" t="s">
        <v>218</v>
      </c>
      <c r="O43" s="150" t="str">
        <f t="shared" si="6"/>
        <v/>
      </c>
      <c r="P43" s="150" t="str">
        <f t="shared" si="6"/>
        <v/>
      </c>
      <c r="Q43" s="254"/>
      <c r="R43" s="73"/>
      <c r="S43" s="254"/>
      <c r="T43" s="73"/>
      <c r="U43" s="42"/>
      <c r="V43" s="255"/>
      <c r="W43" s="98"/>
      <c r="X43" s="101"/>
      <c r="Y43" s="101"/>
      <c r="Z43" s="98"/>
      <c r="AA43" s="312"/>
    </row>
    <row r="44" spans="1:27" ht="52.5" customHeight="1" x14ac:dyDescent="0.25">
      <c r="A44" s="257">
        <v>8</v>
      </c>
      <c r="B44" s="262" t="s">
        <v>485</v>
      </c>
      <c r="C44" s="252" t="s">
        <v>197</v>
      </c>
      <c r="D44" s="80" t="s">
        <v>486</v>
      </c>
      <c r="E44" s="261" t="s">
        <v>489</v>
      </c>
      <c r="F44" s="252" t="s">
        <v>206</v>
      </c>
      <c r="G44" s="115">
        <f>IF(F44="1 - Rara vez",1,IF(F44="2 - Improbable",2,IF(F44="3 - Posible",3,IF(F44="4 - Probable",4,IF(F44="5 - Casi seguro",5,IF(F44="1 - Baja",6,IF(F44="2 - Media",7,IF(F44="3 - Alta",8,IF(F44="Seleccione",0)))))))))</f>
        <v>3</v>
      </c>
      <c r="H44" s="252" t="s">
        <v>212</v>
      </c>
      <c r="I44" s="115">
        <f>IF(H44="1 -Insignificante",1,IF(H44="2 -Menor",2,IF(H44="3 -Moderado",3,IF(H44="5 -Moderado",6,IF(H44="4 -Mayor",4,IF(H44="10 -Mayor",7,IF(H44="5 -Catastrófico",5,IF(H44="20 -Catastrófico",8,IF(H44="1 - Mínimo/Leve",9,IF(H44="2 - Importante",10,IF(H44="3 - Fuerte",11,IF(H44="Seleccione",0))))))))))))</f>
        <v>3</v>
      </c>
      <c r="J44" s="42">
        <f>IF(AND(G44=1,I44=1),1,IF(AND(G44=1,I44=2),2,IF(AND(G44=1,I44=3),3,IF(AND(G44=1,I44=4),4,IF(AND(G44=1,I44=5),5,IF(AND(G44=2,I44=1),6,IF(AND(G44=2,I44=2),7,IF(AND(G44=2,I44=3),8,IF(AND(G44=2,I44=4),9,IF(AND(G44=2,I44=5),10,IF(AND(G44=3,I44=1),11,IF(AND(G44=3,I44=2),12,IF(AND(G44=3,I44=3),13,IF(AND(G44=3,I44=4),14,IF(AND(G44=3,I44=5),15,IF(AND(G44=4,I44=1),16,IF(AND(G44=4,I44=2),17,IF(AND(G44=4,I44=3),18,IF(AND(G44=4,I44=4),19,IF(AND(G44=4,I44=5),20,IF(AND(G44=5,I44=1),21,IF(AND(G44=5,I44=2),22,IF(AND(G44=5,I44=3),23,IF(AND(G44=5,I44=4),24,IF(AND(G44=5,I44=5),25,IF(AND(G44=1,I44=6),26,IF(AND(G44=1,I44=7),27,IF(AND(G44=1,I44=8),28,IF(AND(G44=2,I44=6),29,IF(AND(G44=2,I44=7),30,IF(AND(G44=2,I44=8),31,IF(AND(G44=3,I44=6),32,IF(AND(G44=3,I44=7),33,IF(AND(G44=3,I44=8),34,IF(AND(G44=4,I44=6),35,IF(AND(G44=4,I44=7),36,IF(AND(G44=4,I44=8),37,IF(AND(G44=5,I44=6),38,IF(AND(G44=5,I44=7),39,IF(AND(G44=5,I44=8),40,IF(AND(G44=6,I44=9),41,IF(AND(G44=6,I44=10),42,IF(AND(G44=6,I44=11),43,IF(AND(G44=7,I44=9),44,IF(AND(G44=7,I44=10),45,IF(AND(G44=7,I44=11),46,IF(AND(G44=8,I44=9),47,IF(AND(G44=8,I44=10),48,IF(AND(G44=8,I44=11),49,"Seleccione")))))))))))))))))))))))))))))))))))))))))))))))))</f>
        <v>13</v>
      </c>
      <c r="K44" s="255" t="str">
        <f>IF(J44=1,'Etapa 2 - Análisis'!$Y$4,IF(J44=2,'Etapa 2 - Análisis'!$Z$4,IF(J44=6,'Etapa 2 - Análisis'!$AD$4,IF(J44=7,'Etapa 2 - Análisis'!$AE$4,IF(J44=11,'Etapa 2 - Análisis'!$AI$4,IF(J44=3,'Etapa 2 - Análisis'!$AA$4,IF(J44=8,'Etapa 2 - Análisis'!$AF$4,IF(J44=12,'Etapa 2 - Análisis'!$AJ$4,IF(J44=16,'Etapa 2 - Análisis'!$AN$4,IF(J44=4,'Etapa 2 - Análisis'!$AB$4,IF(J44=5,'Etapa 2 - Análisis'!$AC$4,IF(J44=9,'Etapa 2 - Análisis'!$AG$4,IF(J44=13,'Etapa 2 - Análisis'!$AK$4,IF(J44=17,'Etapa 2 - Análisis'!$AO$4,IF(J44=18,'Etapa 2 - Análisis'!$AP$4,IF(J44=21,'Etapa 2 - Análisis'!$AS$4,IF(J44=22,'Etapa 2 - Análisis'!$AT$4,IF(J44=10,'Etapa 2 - Análisis'!$AH$4,IF(J44=14,'Etapa 2 - Análisis'!$AL$4,IF(J44=15,'Etapa 2 - Análisis'!$AM$4,IF(J44=19,'Etapa 2 - Análisis'!$AQ$4,IF(J44=20,'Etapa 2 - Análisis'!$AR$4,IF(J44=23,'Etapa 2 - Análisis'!$AU$4,IF(J44=24,'Etapa 2 - Análisis'!$AV$4,IF(J44=25,'Etapa 2 - Análisis'!$AW$4,IF(J44=26,'Etapa 2 - Análisis'!$Y$13,IF(J44=27,'Etapa 2 - Análisis'!$Z$13,IF(J44=28,'Etapa 2 - Análisis'!$AA$13,IF(J44=29,'Etapa 2 - Análisis'!$AB$13,IF(J44=30,'Etapa 2 - Análisis'!$AC$13,IF(J44=31,'Etapa 2 - Análisis'!$AD$13,IF(J44=32,'Etapa 2 - Análisis'!$AE$13,IF(J44=33,'Etapa 2 - Análisis'!$AF$13,IF(J44=34,'Etapa 2 - Análisis'!$AG$13,IF(J44=35,'Etapa 2 - Análisis'!$AH$13,IF(J44=36,'Etapa 2 - Análisis'!$AI$13,IF(J44=37,'Etapa 2 - Análisis'!$AJ$13,IF(J44=38,'Etapa 2 - Análisis'!$AK$13,IF(J44=39,'Etapa 2 - Análisis'!$AL$13,IF(J44=40,'Etapa 2 - Análisis'!$AM$13,IF(J44=41,'Etapa 2 - Análisis'!$Y$8,IF(J44=42,'Etapa 2 - Análisis'!$Z$8,IF(J44=43,'Etapa 2 - Análisis'!$AA$8,IF(J44=44,'Etapa 2 - Análisis'!$AB$8,IF(J44=45,'Etapa 2 - Análisis'!$AC$8,IF(J44=46,'Etapa 2 - Análisis'!$AD$8,IF(J44=47,'Etapa 2 - Análisis'!$AE$8,IF(J44=48,'Etapa 2 - Análisis'!$AF$8,IF(J44=49,'Etapa 2 - Análisis'!$AG$8,"Sin Zona")))))))))))))))))))))))))))))))))))))))))))))))))</f>
        <v>ZONA DE RIESGO ALTA</v>
      </c>
      <c r="L44" s="252" t="s">
        <v>320</v>
      </c>
      <c r="M44" s="80" t="s">
        <v>490</v>
      </c>
      <c r="N44" s="81" t="s">
        <v>225</v>
      </c>
      <c r="O44" s="150" t="s">
        <v>414</v>
      </c>
      <c r="P44" s="150" t="str">
        <f>IF($C$44="Oportunidad","NO APLICA","")</f>
        <v/>
      </c>
      <c r="Q44" s="252" t="s">
        <v>206</v>
      </c>
      <c r="R44" s="133">
        <f>IF(Q44="1 - Rara vez",1,IF(Q44="2 - Improbable",2,IF(Q44="3 - Posible",3,IF(Q44="4 - Probable",4,IF(Q44="5 - Casi seguro",5,IF(Q44="1 - Baja",6,IF(Q44="2 - Media",7,IF(Q44="3 - Alta",8,IF(Q44="NO APLICA","",IF(Q44="Seleccione",0))))))))))</f>
        <v>3</v>
      </c>
      <c r="S44" s="252" t="s">
        <v>212</v>
      </c>
      <c r="T44" s="133">
        <f>IF(S44="1 -Insignificante",1,IF(S44="2 -Menor",2,IF(S44="3 -Moderado",3,IF(S44="4 -Mayor",4,IF(S44="10 -Mayor",7,IF(S44="5 -Catastrófico",5,IF(S44="5 -Moderado",6,IF(S44="20 -Catastrófico",8,IF(S44="1 - Mínimo/Leve",9,IF(S44="2 - Importante",10,IF(S44="3 - Fuerte",11,IF(S44="NO APLICA","",IF(S44="Seleccione",0)))))))))))))</f>
        <v>3</v>
      </c>
      <c r="U44" s="42">
        <f>IF(AND(R44=1,T44=1),1,IF(AND(R44=1,T44=2),2,IF(AND(R44=1,T44=3),3,IF(AND(R44=1,T44=4),4,IF(AND(R44=1,T44=5),5,IF(AND(R44=2,T44=1),6,IF(AND(R44=2,T44=2),7,IF(AND(R44=2,T44=3),8,IF(AND(R44=2,T44=4),9,IF(AND(R44=2,T44=5),10,IF(AND(R44=3,T44=1),11,IF(AND(R44=3,T44=2),12,IF(AND(R44=3,T44=3),13,IF(AND(R44=3,T44=4),14,IF(AND(R44=3,T44=5),15,IF(AND(R44=4,T44=1),16,IF(AND(R44=4,T44=2),17,IF(AND(R44=4,T44=3),18,IF(AND(R44=4,T44=4),19,IF(AND(R44=4,T44=5),20,IF(AND(R44=5,T44=1),21,IF(AND(R44=5,T44=2),22,IF(AND(R44=5,T44=3),23,IF(AND(R44=5,T44=4),24,IF(AND(R44=5,T44=5),25,IF(AND(R44=1,T44=6),26,IF(AND(R44=1,T44=7),27,IF(AND(R44=1,T44=8),28,IF(AND(R44=2,T44=6),29,IF(AND(R44=2,T44=7),30,IF(AND(R44=2,T44=8),31,IF(AND(R44=3,T44=6),32,IF(AND(R44=3,T44=7),33,IF(AND(R44=3,T44=8),34,IF(AND(R44=4,T44=6),35,IF(AND(R44=4,T44=7),36,IF(AND(R44=4,T44=8),37,IF(AND(R44=5,T44=6),38,IF(AND(R44=5,T44=7),39,IF(AND(R44=5,T44=8),40,IF(AND(R44=6,T44=9),41,IF(AND(R44=6,T44=10),42,IF(AND(R44=6,T44=11),43,IF(AND(R44=7,T44=9),44,IF(AND(R44=7,T44=10),45,IF(AND(R44=7,T44=11),46,IF(AND(R44=8,T44=9),47,IF(AND(R44=8,T44=10),48,IF(AND(R44=8,T44=11),49,IF(AND(R44="",T44=""),"","Seleccione"))))))))))))))))))))))))))))))))))))))))))))))))))</f>
        <v>13</v>
      </c>
      <c r="V44" s="255" t="str">
        <f>IF(U44=1,'Etapa 2 - Análisis'!$Y$4,IF(U44=2,'Etapa 2 - Análisis'!$Z$4,IF(U44=6,'Etapa 2 - Análisis'!$AD$4,IF(U44=7,'Etapa 2 - Análisis'!$AE$4,IF(U44=11,'Etapa 2 - Análisis'!$AI$4,IF(U44=3,'Etapa 2 - Análisis'!$AA$4,IF(U44=8,'Etapa 2 - Análisis'!$AF$4,IF(U44=12,'Etapa 2 - Análisis'!$AJ$4,IF(U44=16,'Etapa 2 - Análisis'!$AN$4,IF(U44=4,'Etapa 2 - Análisis'!$AB$4,IF(U44=5,'Etapa 2 - Análisis'!$AC$4,IF(U44=9,'Etapa 2 - Análisis'!$AF$4,IF(U44=13,'Etapa 2 - Análisis'!$AK$4,IF(U44=17,'Etapa 2 - Análisis'!$AO$4,IF(U44=18,'Etapa 2 - Análisis'!$AP$4,IF(U44=21,'Etapa 2 - Análisis'!$AS$4,IF(U44=22,'Etapa 2 - Análisis'!$AT$4,IF(U44=10,'Etapa 2 - Análisis'!$AH$4,IF(U44=14,'Etapa 2 - Análisis'!$AL$4,IF(U44=15,'Etapa 2 - Análisis'!$AM$4,IF(U44=19,'Etapa 2 - Análisis'!$AQ$4,IF(U44=20,'Etapa 2 - Análisis'!$AR$4,IF(U44=23,'Etapa 2 - Análisis'!$AU$4,IF(U44=24,'Etapa 2 - Análisis'!$AV$4,IF(U44=25,'Etapa 2 - Análisis'!$AW$4,IF(U44=26,'Etapa 2 - Análisis'!$Y$13,IF(U44=27,'Etapa 2 - Análisis'!$Z$13,IF(U44=28,'Etapa 2 - Análisis'!$AA$13,IF(U44=29,'Etapa 2 - Análisis'!$AB$13,IF(U44=30,'Etapa 2 - Análisis'!$AC$13,IF(U44=31,'Etapa 2 - Análisis'!$AD$13,IF(U44=32,'Etapa 2 - Análisis'!$AE$13,IF(U44=33,'Etapa 2 - Análisis'!$AF$13,IF(U44=34,'Etapa 2 - Análisis'!$AG$13,IF(U44=35,'Etapa 2 - Análisis'!$AH$13,IF(U44=36,'Etapa 2 - Análisis'!$AI$13,IF(U44=37,'Etapa 2 - Análisis'!$AJ$13,IF(U44=38,'Etapa 2 - Análisis'!$AK$13,IF(U44=39,'Etapa 2 - Análisis'!$AL$13,IF(U44=40,'Etapa 2 - Análisis'!$AM$13,IF(U44=41,'Etapa 2 - Análisis'!$Y$8,IF(U44=42,'Etapa 2 - Análisis'!$Z$8,IF(U44=43,'Etapa 2 - Análisis'!$AA$8,IF(U44=44,'Etapa 2 - Análisis'!$AB$8,IF(U44=45,'Etapa 2 - Análisis'!$AC$8,IF(U44=46,'Etapa 2 - Análisis'!$AD$8,IF(U44=47,'Etapa 2 - Análisis'!$AE$8,IF(U44=48,'Etapa 2 - Análisis'!$AF$8,IF(U44=49,'Etapa 2 - Análisis'!$AG$8,IF(U44="","NO APLICA","Sin Zona"))))))))))))))))))))))))))))))))))))))))))))))))))</f>
        <v>ZONA DE RIESGO ALTA</v>
      </c>
      <c r="W44" s="365" t="s">
        <v>493</v>
      </c>
      <c r="X44" s="101" t="s">
        <v>473</v>
      </c>
      <c r="Y44" s="101" t="s">
        <v>474</v>
      </c>
      <c r="Z44" s="169" t="s">
        <v>494</v>
      </c>
      <c r="AA44" s="310" t="s">
        <v>497</v>
      </c>
    </row>
    <row r="45" spans="1:27" ht="85.5" customHeight="1" x14ac:dyDescent="0.25">
      <c r="A45" s="257"/>
      <c r="B45" s="263"/>
      <c r="C45" s="253"/>
      <c r="D45" s="80" t="s">
        <v>487</v>
      </c>
      <c r="E45" s="261"/>
      <c r="F45" s="253"/>
      <c r="G45" s="142"/>
      <c r="H45" s="253"/>
      <c r="I45" s="142"/>
      <c r="J45" s="42"/>
      <c r="K45" s="255"/>
      <c r="L45" s="253"/>
      <c r="M45" s="80" t="s">
        <v>491</v>
      </c>
      <c r="N45" s="81" t="s">
        <v>225</v>
      </c>
      <c r="O45" s="150" t="s">
        <v>414</v>
      </c>
      <c r="P45" s="150" t="str">
        <f t="shared" ref="O45:P48" si="7">IF($C$44="Oportunidad","NO APLICA","")</f>
        <v/>
      </c>
      <c r="Q45" s="253"/>
      <c r="R45" s="142"/>
      <c r="S45" s="253"/>
      <c r="T45" s="142"/>
      <c r="U45" s="42"/>
      <c r="V45" s="255"/>
      <c r="W45" s="366"/>
      <c r="X45" s="101" t="s">
        <v>473</v>
      </c>
      <c r="Y45" s="101" t="s">
        <v>474</v>
      </c>
      <c r="Z45" s="169" t="s">
        <v>495</v>
      </c>
      <c r="AA45" s="311"/>
    </row>
    <row r="46" spans="1:27" ht="105" customHeight="1" x14ac:dyDescent="0.25">
      <c r="A46" s="257"/>
      <c r="B46" s="263"/>
      <c r="C46" s="253"/>
      <c r="D46" s="80" t="s">
        <v>488</v>
      </c>
      <c r="E46" s="261"/>
      <c r="F46" s="253"/>
      <c r="G46" s="142"/>
      <c r="H46" s="253"/>
      <c r="I46" s="142"/>
      <c r="J46" s="42"/>
      <c r="K46" s="255"/>
      <c r="L46" s="253"/>
      <c r="M46" s="134" t="s">
        <v>492</v>
      </c>
      <c r="N46" s="81" t="s">
        <v>225</v>
      </c>
      <c r="O46" s="150" t="s">
        <v>414</v>
      </c>
      <c r="P46" s="150" t="str">
        <f t="shared" si="7"/>
        <v/>
      </c>
      <c r="Q46" s="253"/>
      <c r="R46" s="142"/>
      <c r="S46" s="253"/>
      <c r="T46" s="142"/>
      <c r="U46" s="42"/>
      <c r="V46" s="255"/>
      <c r="W46" s="367"/>
      <c r="X46" s="101" t="s">
        <v>473</v>
      </c>
      <c r="Y46" s="101" t="s">
        <v>474</v>
      </c>
      <c r="Z46" s="169" t="s">
        <v>496</v>
      </c>
      <c r="AA46" s="311"/>
    </row>
    <row r="47" spans="1:27" x14ac:dyDescent="0.25">
      <c r="A47" s="257"/>
      <c r="B47" s="263"/>
      <c r="C47" s="253"/>
      <c r="D47" s="155"/>
      <c r="E47" s="261"/>
      <c r="F47" s="253"/>
      <c r="G47" s="73"/>
      <c r="H47" s="253"/>
      <c r="I47" s="73"/>
      <c r="J47" s="42"/>
      <c r="K47" s="255"/>
      <c r="L47" s="253"/>
      <c r="M47" s="80"/>
      <c r="N47" s="81" t="s">
        <v>218</v>
      </c>
      <c r="O47" s="150" t="str">
        <f t="shared" si="7"/>
        <v/>
      </c>
      <c r="P47" s="150" t="str">
        <f t="shared" si="7"/>
        <v/>
      </c>
      <c r="Q47" s="253"/>
      <c r="R47" s="73"/>
      <c r="S47" s="253"/>
      <c r="T47" s="73"/>
      <c r="U47" s="42"/>
      <c r="V47" s="255"/>
      <c r="W47" s="156"/>
      <c r="X47" s="101"/>
      <c r="Y47" s="102"/>
      <c r="Z47" s="156"/>
      <c r="AA47" s="311"/>
    </row>
    <row r="48" spans="1:27" x14ac:dyDescent="0.25">
      <c r="A48" s="257"/>
      <c r="B48" s="264"/>
      <c r="C48" s="254"/>
      <c r="D48" s="126"/>
      <c r="E48" s="261"/>
      <c r="F48" s="254"/>
      <c r="G48" s="73"/>
      <c r="H48" s="254"/>
      <c r="I48" s="73"/>
      <c r="J48" s="42"/>
      <c r="K48" s="255"/>
      <c r="L48" s="254"/>
      <c r="M48" s="80"/>
      <c r="N48" s="81" t="s">
        <v>218</v>
      </c>
      <c r="O48" s="150" t="str">
        <f t="shared" si="7"/>
        <v/>
      </c>
      <c r="P48" s="150" t="str">
        <f t="shared" si="7"/>
        <v/>
      </c>
      <c r="Q48" s="254"/>
      <c r="R48" s="73"/>
      <c r="S48" s="254"/>
      <c r="T48" s="73"/>
      <c r="U48" s="42"/>
      <c r="V48" s="255"/>
      <c r="W48" s="126"/>
      <c r="X48" s="147"/>
      <c r="Y48" s="147"/>
      <c r="Z48" s="126"/>
      <c r="AA48" s="312"/>
    </row>
    <row r="49" spans="1:27" ht="122.25" customHeight="1" x14ac:dyDescent="0.25">
      <c r="A49" s="257">
        <v>9</v>
      </c>
      <c r="B49" s="262" t="s">
        <v>498</v>
      </c>
      <c r="C49" s="252" t="s">
        <v>197</v>
      </c>
      <c r="D49" s="99" t="s">
        <v>499</v>
      </c>
      <c r="E49" s="262" t="s">
        <v>500</v>
      </c>
      <c r="F49" s="252" t="s">
        <v>205</v>
      </c>
      <c r="G49" s="115">
        <f>IF(F49="1 - Rara vez",1,IF(F49="2 - Improbable",2,IF(F49="3 - Posible",3,IF(F49="4 - Probable",4,IF(F49="5 - Casi seguro",5,IF(F49="1 - Baja",6,IF(F49="2 - Media",7,IF(F49="3 - Alta",8,IF(F49="Seleccione",0)))))))))</f>
        <v>4</v>
      </c>
      <c r="H49" s="252" t="s">
        <v>213</v>
      </c>
      <c r="I49" s="115">
        <f>IF(H49="1 -Insignificante",1,IF(H49="2 -Menor",2,IF(H49="3 -Moderado",3,IF(H49="5 -Moderado",6,IF(H49="4 -Mayor",4,IF(H49="10 -Mayor",7,IF(H49="5 -Catastrófico",5,IF(H49="20 -Catastrófico",8,IF(H49="1 - Mínimo/Leve",9,IF(H49="2 - Importante",10,IF(H49="3 - Fuerte",11,IF(H49="Seleccione",0))))))))))))</f>
        <v>4</v>
      </c>
      <c r="J49" s="42">
        <f>IF(AND(G49=1,I49=1),1,IF(AND(G49=1,I49=2),2,IF(AND(G49=1,I49=3),3,IF(AND(G49=1,I49=4),4,IF(AND(G49=1,I49=5),5,IF(AND(G49=2,I49=1),6,IF(AND(G49=2,I49=2),7,IF(AND(G49=2,I49=3),8,IF(AND(G49=2,I49=4),9,IF(AND(G49=2,I49=5),10,IF(AND(G49=3,I49=1),11,IF(AND(G49=3,I49=2),12,IF(AND(G49=3,I49=3),13,IF(AND(G49=3,I49=4),14,IF(AND(G49=3,I49=5),15,IF(AND(G49=4,I49=1),16,IF(AND(G49=4,I49=2),17,IF(AND(G49=4,I49=3),18,IF(AND(G49=4,I49=4),19,IF(AND(G49=4,I49=5),20,IF(AND(G49=5,I49=1),21,IF(AND(G49=5,I49=2),22,IF(AND(G49=5,I49=3),23,IF(AND(G49=5,I49=4),24,IF(AND(G49=5,I49=5),25,IF(AND(G49=1,I49=6),26,IF(AND(G49=1,I49=7),27,IF(AND(G49=1,I49=8),28,IF(AND(G49=2,I49=6),29,IF(AND(G49=2,I49=7),30,IF(AND(G49=2,I49=8),31,IF(AND(G49=3,I49=6),32,IF(AND(G49=3,I49=7),33,IF(AND(G49=3,I49=8),34,IF(AND(G49=4,I49=6),35,IF(AND(G49=4,I49=7),36,IF(AND(G49=4,I49=8),37,IF(AND(G49=5,I49=6),38,IF(AND(G49=5,I49=7),39,IF(AND(G49=5,I49=8),40,IF(AND(G49=6,I49=9),41,IF(AND(G49=6,I49=10),42,IF(AND(G49=6,I49=11),43,IF(AND(G49=7,I49=9),44,IF(AND(G49=7,I49=10),45,IF(AND(G49=7,I49=11),46,IF(AND(G49=8,I49=9),47,IF(AND(G49=8,I49=10),48,IF(AND(G49=8,I49=11),49,"Seleccione")))))))))))))))))))))))))))))))))))))))))))))))))</f>
        <v>19</v>
      </c>
      <c r="K49" s="255" t="str">
        <f>IF(J49=1,'Etapa 2 - Análisis'!$Y$4,IF(J49=2,'Etapa 2 - Análisis'!$Z$4,IF(J49=6,'Etapa 2 - Análisis'!$AD$4,IF(J49=7,'Etapa 2 - Análisis'!$AE$4,IF(J49=11,'Etapa 2 - Análisis'!$AI$4,IF(J49=3,'Etapa 2 - Análisis'!$AA$4,IF(J49=8,'Etapa 2 - Análisis'!$AF$4,IF(J49=12,'Etapa 2 - Análisis'!$AJ$4,IF(J49=16,'Etapa 2 - Análisis'!$AN$4,IF(J49=4,'Etapa 2 - Análisis'!$AB$4,IF(J49=5,'Etapa 2 - Análisis'!$AC$4,IF(J49=9,'Etapa 2 - Análisis'!$AG$4,IF(J49=13,'Etapa 2 - Análisis'!$AK$4,IF(J49=17,'Etapa 2 - Análisis'!$AO$4,IF(J49=18,'Etapa 2 - Análisis'!$AP$4,IF(J49=21,'Etapa 2 - Análisis'!$AS$4,IF(J49=22,'Etapa 2 - Análisis'!$AT$4,IF(J49=10,'Etapa 2 - Análisis'!$AH$4,IF(J49=14,'Etapa 2 - Análisis'!$AL$4,IF(J49=15,'Etapa 2 - Análisis'!$AM$4,IF(J49=19,'Etapa 2 - Análisis'!$AQ$4,IF(J49=20,'Etapa 2 - Análisis'!$AR$4,IF(J49=23,'Etapa 2 - Análisis'!$AU$4,IF(J49=24,'Etapa 2 - Análisis'!$AV$4,IF(J49=25,'Etapa 2 - Análisis'!$AW$4,IF(J49=26,'Etapa 2 - Análisis'!$Y$13,IF(J49=27,'Etapa 2 - Análisis'!$Z$13,IF(J49=28,'Etapa 2 - Análisis'!$AA$13,IF(J49=29,'Etapa 2 - Análisis'!$AB$13,IF(J49=30,'Etapa 2 - Análisis'!$AC$13,IF(J49=31,'Etapa 2 - Análisis'!$AD$13,IF(J49=32,'Etapa 2 - Análisis'!$AE$13,IF(J49=33,'Etapa 2 - Análisis'!$AF$13,IF(J49=34,'Etapa 2 - Análisis'!$AG$13,IF(J49=35,'Etapa 2 - Análisis'!$AH$13,IF(J49=36,'Etapa 2 - Análisis'!$AI$13,IF(J49=37,'Etapa 2 - Análisis'!$AJ$13,IF(J49=38,'Etapa 2 - Análisis'!$AK$13,IF(J49=39,'Etapa 2 - Análisis'!$AL$13,IF(J49=40,'Etapa 2 - Análisis'!$AM$13,IF(J49=41,'Etapa 2 - Análisis'!$Y$8,IF(J49=42,'Etapa 2 - Análisis'!$Z$8,IF(J49=43,'Etapa 2 - Análisis'!$AA$8,IF(J49=44,'Etapa 2 - Análisis'!$AB$8,IF(J49=45,'Etapa 2 - Análisis'!$AC$8,IF(J49=46,'Etapa 2 - Análisis'!$AD$8,IF(J49=47,'Etapa 2 - Análisis'!$AE$8,IF(J49=48,'Etapa 2 - Análisis'!$AF$8,IF(J49=49,'Etapa 2 - Análisis'!$AG$8,"Sin Zona")))))))))))))))))))))))))))))))))))))))))))))))))</f>
        <v>ZONA DE RIESGO EXTREMA</v>
      </c>
      <c r="L49" s="252" t="s">
        <v>320</v>
      </c>
      <c r="M49" s="80" t="s">
        <v>503</v>
      </c>
      <c r="N49" s="203" t="s">
        <v>225</v>
      </c>
      <c r="O49" s="495" t="s">
        <v>414</v>
      </c>
      <c r="P49" s="150"/>
      <c r="Q49" s="354" t="s">
        <v>205</v>
      </c>
      <c r="R49" s="495">
        <f>IF(Q49="1 - Rara vez",1,IF(Q49="2 - Improbable",2,IF(Q49="3 - Posible",3,IF(Q49="4 - Probable",4,IF(Q49="5 - Casi seguro",5,IF(Q49="1 - Baja",6,IF(Q49="2 - Media",7,IF(Q49="3 - Alta",8,IF(Q49="NO APLICA","",IF(Q49="Seleccione",0))))))))))</f>
        <v>4</v>
      </c>
      <c r="S49" s="354" t="s">
        <v>212</v>
      </c>
      <c r="T49" s="133">
        <f>IF(S49="1 -Insignificante",1,IF(S49="2 -Menor",2,IF(S49="3 -Moderado",3,IF(S49="4 -Mayor",4,IF(S49="10 -Mayor",7,IF(S49="5 -Catastrófico",5,IF(S49="5 -Moderado",6,IF(S49="20 -Catastrófico",8,IF(S49="1 - Mínimo/Leve",9,IF(S49="2 - Importante",10,IF(S49="3 - Fuerte",11,IF(S49="NO APLICA","",IF(S49="Seleccione",0)))))))))))))</f>
        <v>3</v>
      </c>
      <c r="U49" s="42">
        <f>IF(AND(R49=1,T49=1),1,IF(AND(R49=1,T49=2),2,IF(AND(R49=1,T49=3),3,IF(AND(R49=1,T49=4),4,IF(AND(R49=1,T49=5),5,IF(AND(R49=2,T49=1),6,IF(AND(R49=2,T49=2),7,IF(AND(R49=2,T49=3),8,IF(AND(R49=2,T49=4),9,IF(AND(R49=2,T49=5),10,IF(AND(R49=3,T49=1),11,IF(AND(R49=3,T49=2),12,IF(AND(R49=3,T49=3),13,IF(AND(R49=3,T49=4),14,IF(AND(R49=3,T49=5),15,IF(AND(R49=4,T49=1),16,IF(AND(R49=4,T49=2),17,IF(AND(R49=4,T49=3),18,IF(AND(R49=4,T49=4),19,IF(AND(R49=4,T49=5),20,IF(AND(R49=5,T49=1),21,IF(AND(R49=5,T49=2),22,IF(AND(R49=5,T49=3),23,IF(AND(R49=5,T49=4),24,IF(AND(R49=5,T49=5),25,IF(AND(R49=1,T49=6),26,IF(AND(R49=1,T49=7),27,IF(AND(R49=1,T49=8),28,IF(AND(R49=2,T49=6),29,IF(AND(R49=2,T49=7),30,IF(AND(R49=2,T49=8),31,IF(AND(R49=3,T49=6),32,IF(AND(R49=3,T49=7),33,IF(AND(R49=3,T49=8),34,IF(AND(R49=4,T49=6),35,IF(AND(R49=4,T49=7),36,IF(AND(R49=4,T49=8),37,IF(AND(R49=5,T49=6),38,IF(AND(R49=5,T49=7),39,IF(AND(R49=5,T49=8),40,IF(AND(R49=6,T49=9),41,IF(AND(R49=6,T49=10),42,IF(AND(R49=6,T49=11),43,IF(AND(R49=7,T49=9),44,IF(AND(R49=7,T49=10),45,IF(AND(R49=7,T49=11),46,IF(AND(R49=8,T49=9),47,IF(AND(R49=8,T49=10),48,IF(AND(R49=8,T49=11),49,IF(AND(R49="",T49=""),"","Seleccione"))))))))))))))))))))))))))))))))))))))))))))))))))</f>
        <v>18</v>
      </c>
      <c r="V49" s="255" t="str">
        <f>IF(U49=1,'Etapa 2 - Análisis'!$Y$4,IF(U49=2,'Etapa 2 - Análisis'!$Z$4,IF(U49=6,'Etapa 2 - Análisis'!$AD$4,IF(U49=7,'Etapa 2 - Análisis'!$AE$4,IF(U49=11,'Etapa 2 - Análisis'!$AI$4,IF(U49=3,'Etapa 2 - Análisis'!$AA$4,IF(U49=8,'Etapa 2 - Análisis'!$AF$4,IF(U49=12,'Etapa 2 - Análisis'!$AJ$4,IF(U49=16,'Etapa 2 - Análisis'!$AN$4,IF(U49=4,'Etapa 2 - Análisis'!$AB$4,IF(U49=5,'Etapa 2 - Análisis'!$AC$4,IF(U49=9,'Etapa 2 - Análisis'!$AF$4,IF(U49=13,'Etapa 2 - Análisis'!$AK$4,IF(U49=17,'Etapa 2 - Análisis'!$AO$4,IF(U49=18,'Etapa 2 - Análisis'!$AP$4,IF(U49=21,'Etapa 2 - Análisis'!$AS$4,IF(U49=22,'Etapa 2 - Análisis'!$AT$4,IF(U49=10,'Etapa 2 - Análisis'!$AH$4,IF(U49=14,'Etapa 2 - Análisis'!$AL$4,IF(U49=15,'Etapa 2 - Análisis'!$AM$4,IF(U49=19,'Etapa 2 - Análisis'!$AQ$4,IF(U49=20,'Etapa 2 - Análisis'!$AR$4,IF(U49=23,'Etapa 2 - Análisis'!$AU$4,IF(U49=24,'Etapa 2 - Análisis'!$AV$4,IF(U49=25,'Etapa 2 - Análisis'!$AW$4,IF(U49=26,'Etapa 2 - Análisis'!$Y$13,IF(U49=27,'Etapa 2 - Análisis'!$Z$13,IF(U49=28,'Etapa 2 - Análisis'!$AA$13,IF(U49=29,'Etapa 2 - Análisis'!$AB$13,IF(U49=30,'Etapa 2 - Análisis'!$AC$13,IF(U49=31,'Etapa 2 - Análisis'!$AD$13,IF(U49=32,'Etapa 2 - Análisis'!$AE$13,IF(U49=33,'Etapa 2 - Análisis'!$AF$13,IF(U49=34,'Etapa 2 - Análisis'!$AG$13,IF(U49=35,'Etapa 2 - Análisis'!$AH$13,IF(U49=36,'Etapa 2 - Análisis'!$AI$13,IF(U49=37,'Etapa 2 - Análisis'!$AJ$13,IF(U49=38,'Etapa 2 - Análisis'!$AK$13,IF(U49=39,'Etapa 2 - Análisis'!$AL$13,IF(U49=40,'Etapa 2 - Análisis'!$AM$13,IF(U49=41,'Etapa 2 - Análisis'!$Y$8,IF(U49=42,'Etapa 2 - Análisis'!$Z$8,IF(U49=43,'Etapa 2 - Análisis'!$AA$8,IF(U49=44,'Etapa 2 - Análisis'!$AB$8,IF(U49=45,'Etapa 2 - Análisis'!$AC$8,IF(U49=46,'Etapa 2 - Análisis'!$AD$8,IF(U49=47,'Etapa 2 - Análisis'!$AE$8,IF(U49=48,'Etapa 2 - Análisis'!$AF$8,IF(U49=49,'Etapa 2 - Análisis'!$AG$8,IF(U49="","NO APLICA","Sin Zona"))))))))))))))))))))))))))))))))))))))))))))))))))</f>
        <v>ZONA DE RIESGO ALTA</v>
      </c>
      <c r="W49" s="145" t="s">
        <v>506</v>
      </c>
      <c r="X49" s="161" t="s">
        <v>683</v>
      </c>
      <c r="Y49" s="161" t="s">
        <v>684</v>
      </c>
      <c r="Z49" s="145" t="s">
        <v>507</v>
      </c>
      <c r="AA49" s="283" t="s">
        <v>508</v>
      </c>
    </row>
    <row r="50" spans="1:27" ht="111.75" customHeight="1" x14ac:dyDescent="0.25">
      <c r="A50" s="257"/>
      <c r="B50" s="263"/>
      <c r="C50" s="253"/>
      <c r="D50" s="80" t="s">
        <v>501</v>
      </c>
      <c r="E50" s="263"/>
      <c r="F50" s="253"/>
      <c r="G50" s="142"/>
      <c r="H50" s="253"/>
      <c r="I50" s="142"/>
      <c r="J50" s="42"/>
      <c r="K50" s="255"/>
      <c r="L50" s="253"/>
      <c r="M50" s="80" t="s">
        <v>504</v>
      </c>
      <c r="N50" s="203" t="s">
        <v>226</v>
      </c>
      <c r="O50" s="495" t="s">
        <v>414</v>
      </c>
      <c r="P50" s="150" t="str">
        <f t="shared" ref="O50:P53" si="8">IF($C$49="Oportunidad","NO APLICA","")</f>
        <v/>
      </c>
      <c r="Q50" s="355"/>
      <c r="R50" s="495"/>
      <c r="S50" s="355"/>
      <c r="T50" s="142"/>
      <c r="U50" s="42"/>
      <c r="V50" s="255"/>
      <c r="W50" s="145" t="s">
        <v>509</v>
      </c>
      <c r="X50" s="161" t="s">
        <v>510</v>
      </c>
      <c r="Y50" s="161" t="s">
        <v>511</v>
      </c>
      <c r="Z50" s="145" t="s">
        <v>512</v>
      </c>
      <c r="AA50" s="286"/>
    </row>
    <row r="51" spans="1:27" ht="127.5" customHeight="1" x14ac:dyDescent="0.25">
      <c r="A51" s="257"/>
      <c r="B51" s="263"/>
      <c r="C51" s="253"/>
      <c r="D51" s="80" t="s">
        <v>502</v>
      </c>
      <c r="E51" s="263"/>
      <c r="F51" s="253"/>
      <c r="G51" s="142"/>
      <c r="H51" s="253"/>
      <c r="I51" s="142"/>
      <c r="J51" s="42"/>
      <c r="K51" s="255"/>
      <c r="L51" s="253"/>
      <c r="M51" s="80" t="s">
        <v>505</v>
      </c>
      <c r="N51" s="203" t="s">
        <v>218</v>
      </c>
      <c r="O51" s="495"/>
      <c r="P51" s="150" t="s">
        <v>414</v>
      </c>
      <c r="Q51" s="355"/>
      <c r="R51" s="495"/>
      <c r="S51" s="355"/>
      <c r="T51" s="142"/>
      <c r="U51" s="42"/>
      <c r="V51" s="255"/>
      <c r="W51" s="145" t="s">
        <v>444</v>
      </c>
      <c r="X51" s="161" t="s">
        <v>513</v>
      </c>
      <c r="Y51" s="161" t="s">
        <v>514</v>
      </c>
      <c r="Z51" s="145" t="s">
        <v>515</v>
      </c>
      <c r="AA51" s="286"/>
    </row>
    <row r="52" spans="1:27" x14ac:dyDescent="0.25">
      <c r="A52" s="257"/>
      <c r="B52" s="263"/>
      <c r="C52" s="253"/>
      <c r="D52" s="80"/>
      <c r="E52" s="263"/>
      <c r="F52" s="253"/>
      <c r="G52" s="73"/>
      <c r="H52" s="253"/>
      <c r="I52" s="73"/>
      <c r="J52" s="42"/>
      <c r="K52" s="255"/>
      <c r="L52" s="253"/>
      <c r="M52" s="80"/>
      <c r="N52" s="81" t="s">
        <v>218</v>
      </c>
      <c r="O52" s="150" t="str">
        <f t="shared" si="8"/>
        <v/>
      </c>
      <c r="P52" s="150" t="str">
        <f t="shared" si="8"/>
        <v/>
      </c>
      <c r="Q52" s="355"/>
      <c r="R52" s="495"/>
      <c r="S52" s="355"/>
      <c r="T52" s="73"/>
      <c r="U52" s="42"/>
      <c r="V52" s="255"/>
      <c r="W52" s="145"/>
      <c r="X52" s="148"/>
      <c r="Y52" s="101"/>
      <c r="Z52" s="145"/>
      <c r="AA52" s="286"/>
    </row>
    <row r="53" spans="1:27" x14ac:dyDescent="0.25">
      <c r="A53" s="257"/>
      <c r="B53" s="264"/>
      <c r="C53" s="254"/>
      <c r="D53" s="80"/>
      <c r="E53" s="264"/>
      <c r="F53" s="254"/>
      <c r="G53" s="73"/>
      <c r="H53" s="254"/>
      <c r="I53" s="73"/>
      <c r="J53" s="42"/>
      <c r="K53" s="255"/>
      <c r="L53" s="254"/>
      <c r="M53" s="80"/>
      <c r="N53" s="81" t="s">
        <v>218</v>
      </c>
      <c r="O53" s="150" t="str">
        <f t="shared" si="8"/>
        <v/>
      </c>
      <c r="P53" s="150" t="str">
        <f t="shared" si="8"/>
        <v/>
      </c>
      <c r="Q53" s="356"/>
      <c r="R53" s="495"/>
      <c r="S53" s="356"/>
      <c r="T53" s="73"/>
      <c r="U53" s="42"/>
      <c r="V53" s="255"/>
      <c r="W53" s="145"/>
      <c r="X53" s="148"/>
      <c r="Y53" s="101"/>
      <c r="Z53" s="145"/>
      <c r="AA53" s="287"/>
    </row>
    <row r="54" spans="1:27" ht="103.5" customHeight="1" x14ac:dyDescent="0.25">
      <c r="A54" s="257">
        <v>10</v>
      </c>
      <c r="B54" s="262" t="s">
        <v>516</v>
      </c>
      <c r="C54" s="252" t="s">
        <v>329</v>
      </c>
      <c r="D54" s="99" t="s">
        <v>517</v>
      </c>
      <c r="E54" s="261" t="s">
        <v>518</v>
      </c>
      <c r="F54" s="252" t="s">
        <v>209</v>
      </c>
      <c r="G54" s="115">
        <f>IF(F54="1 - Rara vez",1,IF(F54="2 - Improbable",2,IF(F54="3 - Posible",3,IF(F54="4 - Probable",4,IF(F54="5 - Casi seguro",5,IF(F54="1 - Baja",6,IF(F54="2 - Media",7,IF(F54="3 - Alta",8,IF(F54="Seleccione",0)))))))))</f>
        <v>5</v>
      </c>
      <c r="H54" s="252" t="s">
        <v>213</v>
      </c>
      <c r="I54" s="115">
        <f>IF(H54="1 -Insignificante",1,IF(H54="2 -Menor",2,IF(H54="3 -Moderado",3,IF(H54="5 -Moderado",6,IF(H54="4 -Mayor",4,IF(H54="10 -Mayor",7,IF(H54="5 -Catastrófico",5,IF(H54="20 -Catastrófico",8,IF(H54="1 - Mínimo/Leve",9,IF(H54="2 - Importante",10,IF(H54="3 - Fuerte",11,IF(H54="Seleccione",0))))))))))))</f>
        <v>4</v>
      </c>
      <c r="J54" s="42">
        <f>IF(AND(G54=1,I54=1),1,IF(AND(G54=1,I54=2),2,IF(AND(G54=1,I54=3),3,IF(AND(G54=1,I54=4),4,IF(AND(G54=1,I54=5),5,IF(AND(G54=2,I54=1),6,IF(AND(G54=2,I54=2),7,IF(AND(G54=2,I54=3),8,IF(AND(G54=2,I54=4),9,IF(AND(G54=2,I54=5),10,IF(AND(G54=3,I54=1),11,IF(AND(G54=3,I54=2),12,IF(AND(G54=3,I54=3),13,IF(AND(G54=3,I54=4),14,IF(AND(G54=3,I54=5),15,IF(AND(G54=4,I54=1),16,IF(AND(G54=4,I54=2),17,IF(AND(G54=4,I54=3),18,IF(AND(G54=4,I54=4),19,IF(AND(G54=4,I54=5),20,IF(AND(G54=5,I54=1),21,IF(AND(G54=5,I54=2),22,IF(AND(G54=5,I54=3),23,IF(AND(G54=5,I54=4),24,IF(AND(G54=5,I54=5),25,IF(AND(G54=1,I54=6),26,IF(AND(G54=1,I54=7),27,IF(AND(G54=1,I54=8),28,IF(AND(G54=2,I54=6),29,IF(AND(G54=2,I54=7),30,IF(AND(G54=2,I54=8),31,IF(AND(G54=3,I54=6),32,IF(AND(G54=3,I54=7),33,IF(AND(G54=3,I54=8),34,IF(AND(G54=4,I54=6),35,IF(AND(G54=4,I54=7),36,IF(AND(G54=4,I54=8),37,IF(AND(G54=5,I54=6),38,IF(AND(G54=5,I54=7),39,IF(AND(G54=5,I54=8),40,IF(AND(G54=6,I54=9),41,IF(AND(G54=6,I54=10),42,IF(AND(G54=6,I54=11),43,IF(AND(G54=7,I54=9),44,IF(AND(G54=7,I54=10),45,IF(AND(G54=7,I54=11),46,IF(AND(G54=8,I54=9),47,IF(AND(G54=8,I54=10),48,IF(AND(G54=8,I54=11),49,"Seleccione")))))))))))))))))))))))))))))))))))))))))))))))))</f>
        <v>24</v>
      </c>
      <c r="K54" s="255" t="str">
        <f>IF(J54=1,'Etapa 2 - Análisis'!$Y$4,IF(J54=2,'Etapa 2 - Análisis'!$Z$4,IF(J54=6,'Etapa 2 - Análisis'!$AD$4,IF(J54=7,'Etapa 2 - Análisis'!$AE$4,IF(J54=11,'Etapa 2 - Análisis'!$AI$4,IF(J54=3,'Etapa 2 - Análisis'!$AA$4,IF(J54=8,'Etapa 2 - Análisis'!$AF$4,IF(J54=12,'Etapa 2 - Análisis'!$AJ$4,IF(J54=16,'Etapa 2 - Análisis'!$AN$4,IF(J54=4,'Etapa 2 - Análisis'!$AB$4,IF(J54=5,'Etapa 2 - Análisis'!$AC$4,IF(J54=9,'Etapa 2 - Análisis'!$AG$4,IF(J54=13,'Etapa 2 - Análisis'!$AK$4,IF(J54=17,'Etapa 2 - Análisis'!$AO$4,IF(J54=18,'Etapa 2 - Análisis'!$AP$4,IF(J54=21,'Etapa 2 - Análisis'!$AS$4,IF(J54=22,'Etapa 2 - Análisis'!$AT$4,IF(J54=10,'Etapa 2 - Análisis'!$AH$4,IF(J54=14,'Etapa 2 - Análisis'!$AL$4,IF(J54=15,'Etapa 2 - Análisis'!$AM$4,IF(J54=19,'Etapa 2 - Análisis'!$AQ$4,IF(J54=20,'Etapa 2 - Análisis'!$AR$4,IF(J54=23,'Etapa 2 - Análisis'!$AU$4,IF(J54=24,'Etapa 2 - Análisis'!$AV$4,IF(J54=25,'Etapa 2 - Análisis'!$AW$4,IF(J54=26,'Etapa 2 - Análisis'!$Y$13,IF(J54=27,'Etapa 2 - Análisis'!$Z$13,IF(J54=28,'Etapa 2 - Análisis'!$AA$13,IF(J54=29,'Etapa 2 - Análisis'!$AB$13,IF(J54=30,'Etapa 2 - Análisis'!$AC$13,IF(J54=31,'Etapa 2 - Análisis'!$AD$13,IF(J54=32,'Etapa 2 - Análisis'!$AE$13,IF(J54=33,'Etapa 2 - Análisis'!$AF$13,IF(J54=34,'Etapa 2 - Análisis'!$AG$13,IF(J54=35,'Etapa 2 - Análisis'!$AH$13,IF(J54=36,'Etapa 2 - Análisis'!$AI$13,IF(J54=37,'Etapa 2 - Análisis'!$AJ$13,IF(J54=38,'Etapa 2 - Análisis'!$AK$13,IF(J54=39,'Etapa 2 - Análisis'!$AL$13,IF(J54=40,'Etapa 2 - Análisis'!$AM$13,IF(J54=41,'Etapa 2 - Análisis'!$Y$8,IF(J54=42,'Etapa 2 - Análisis'!$Z$8,IF(J54=43,'Etapa 2 - Análisis'!$AA$8,IF(J54=44,'Etapa 2 - Análisis'!$AB$8,IF(J54=45,'Etapa 2 - Análisis'!$AC$8,IF(J54=46,'Etapa 2 - Análisis'!$AD$8,IF(J54=47,'Etapa 2 - Análisis'!$AE$8,IF(J54=48,'Etapa 2 - Análisis'!$AF$8,IF(J54=49,'Etapa 2 - Análisis'!$AG$8,"Sin Zona")))))))))))))))))))))))))))))))))))))))))))))))))</f>
        <v>ZONA DE RIESGO EXTREMA</v>
      </c>
      <c r="L54" s="252" t="s">
        <v>321</v>
      </c>
      <c r="M54" s="80" t="s">
        <v>519</v>
      </c>
      <c r="N54" s="81" t="s">
        <v>225</v>
      </c>
      <c r="O54" s="150" t="s">
        <v>414</v>
      </c>
      <c r="P54" s="150" t="str">
        <f>IF($C$54="Oportunidad","NO APLICA","")</f>
        <v/>
      </c>
      <c r="Q54" s="252" t="s">
        <v>205</v>
      </c>
      <c r="R54" s="133">
        <f>IF(Q54="1 - Rara vez",1,IF(Q54="2 - Improbable",2,IF(Q54="3 - Posible",3,IF(Q54="4 - Probable",4,IF(Q54="5 - Casi seguro",5,IF(Q54="1 - Baja",6,IF(Q54="2 - Media",7,IF(Q54="3 - Alta",8,IF(Q54="NO APLICA","",IF(Q54="Seleccione",0))))))))))</f>
        <v>4</v>
      </c>
      <c r="S54" s="252" t="s">
        <v>213</v>
      </c>
      <c r="T54" s="133">
        <f>IF(S54="1 -Insignificante",1,IF(S54="2 -Menor",2,IF(S54="3 -Moderado",3,IF(S54="4 -Mayor",4,IF(S54="10 -Mayor",7,IF(S54="5 -Catastrófico",5,IF(S54="5 -Moderado",6,IF(S54="20 -Catastrófico",8,IF(S54="1 - Mínimo/Leve",9,IF(S54="2 - Importante",10,IF(S54="3 - Fuerte",11,IF(S54="NO APLICA","",IF(S54="Seleccione",0)))))))))))))</f>
        <v>4</v>
      </c>
      <c r="U54" s="42">
        <f>IF(AND(R54=1,T54=1),1,IF(AND(R54=1,T54=2),2,IF(AND(R54=1,T54=3),3,IF(AND(R54=1,T54=4),4,IF(AND(R54=1,T54=5),5,IF(AND(R54=2,T54=1),6,IF(AND(R54=2,T54=2),7,IF(AND(R54=2,T54=3),8,IF(AND(R54=2,T54=4),9,IF(AND(R54=2,T54=5),10,IF(AND(R54=3,T54=1),11,IF(AND(R54=3,T54=2),12,IF(AND(R54=3,T54=3),13,IF(AND(R54=3,T54=4),14,IF(AND(R54=3,T54=5),15,IF(AND(R54=4,T54=1),16,IF(AND(R54=4,T54=2),17,IF(AND(R54=4,T54=3),18,IF(AND(R54=4,T54=4),19,IF(AND(R54=4,T54=5),20,IF(AND(R54=5,T54=1),21,IF(AND(R54=5,T54=2),22,IF(AND(R54=5,T54=3),23,IF(AND(R54=5,T54=4),24,IF(AND(R54=5,T54=5),25,IF(AND(R54=1,T54=6),26,IF(AND(R54=1,T54=7),27,IF(AND(R54=1,T54=8),28,IF(AND(R54=2,T54=6),29,IF(AND(R54=2,T54=7),30,IF(AND(R54=2,T54=8),31,IF(AND(R54=3,T54=6),32,IF(AND(R54=3,T54=7),33,IF(AND(R54=3,T54=8),34,IF(AND(R54=4,T54=6),35,IF(AND(R54=4,T54=7),36,IF(AND(R54=4,T54=8),37,IF(AND(R54=5,T54=6),38,IF(AND(R54=5,T54=7),39,IF(AND(R54=5,T54=8),40,IF(AND(R54=6,T54=9),41,IF(AND(R54=6,T54=10),42,IF(AND(R54=6,T54=11),43,IF(AND(R54=7,T54=9),44,IF(AND(R54=7,T54=10),45,IF(AND(R54=7,T54=11),46,IF(AND(R54=8,T54=9),47,IF(AND(R54=8,T54=10),48,IF(AND(R54=8,T54=11),49,IF(AND(R54="",T54=""),"","Seleccione"))))))))))))))))))))))))))))))))))))))))))))))))))</f>
        <v>19</v>
      </c>
      <c r="V54" s="255" t="str">
        <f>IF(U54=1,'Etapa 2 - Análisis'!$Y$4,IF(U54=2,'Etapa 2 - Análisis'!$Z$4,IF(U54=6,'Etapa 2 - Análisis'!$AD$4,IF(U54=7,'Etapa 2 - Análisis'!$AE$4,IF(U54=11,'Etapa 2 - Análisis'!$AI$4,IF(U54=3,'Etapa 2 - Análisis'!$AA$4,IF(U54=8,'Etapa 2 - Análisis'!$AF$4,IF(U54=12,'Etapa 2 - Análisis'!$AJ$4,IF(U54=16,'Etapa 2 - Análisis'!$AN$4,IF(U54=4,'Etapa 2 - Análisis'!$AB$4,IF(U54=5,'Etapa 2 - Análisis'!$AC$4,IF(U54=9,'Etapa 2 - Análisis'!$AF$4,IF(U54=13,'Etapa 2 - Análisis'!$AK$4,IF(U54=17,'Etapa 2 - Análisis'!$AO$4,IF(U54=18,'Etapa 2 - Análisis'!$AP$4,IF(U54=21,'Etapa 2 - Análisis'!$AS$4,IF(U54=22,'Etapa 2 - Análisis'!$AT$4,IF(U54=10,'Etapa 2 - Análisis'!$AH$4,IF(U54=14,'Etapa 2 - Análisis'!$AL$4,IF(U54=15,'Etapa 2 - Análisis'!$AM$4,IF(U54=19,'Etapa 2 - Análisis'!$AQ$4,IF(U54=20,'Etapa 2 - Análisis'!$AR$4,IF(U54=23,'Etapa 2 - Análisis'!$AU$4,IF(U54=24,'Etapa 2 - Análisis'!$AV$4,IF(U54=25,'Etapa 2 - Análisis'!$AW$4,IF(U54=26,'Etapa 2 - Análisis'!$Y$13,IF(U54=27,'Etapa 2 - Análisis'!$Z$13,IF(U54=28,'Etapa 2 - Análisis'!$AA$13,IF(U54=29,'Etapa 2 - Análisis'!$AB$13,IF(U54=30,'Etapa 2 - Análisis'!$AC$13,IF(U54=31,'Etapa 2 - Análisis'!$AD$13,IF(U54=32,'Etapa 2 - Análisis'!$AE$13,IF(U54=33,'Etapa 2 - Análisis'!$AF$13,IF(U54=34,'Etapa 2 - Análisis'!$AG$13,IF(U54=35,'Etapa 2 - Análisis'!$AH$13,IF(U54=36,'Etapa 2 - Análisis'!$AI$13,IF(U54=37,'Etapa 2 - Análisis'!$AJ$13,IF(U54=38,'Etapa 2 - Análisis'!$AK$13,IF(U54=39,'Etapa 2 - Análisis'!$AL$13,IF(U54=40,'Etapa 2 - Análisis'!$AM$13,IF(U54=41,'Etapa 2 - Análisis'!$Y$8,IF(U54=42,'Etapa 2 - Análisis'!$Z$8,IF(U54=43,'Etapa 2 - Análisis'!$AA$8,IF(U54=44,'Etapa 2 - Análisis'!$AB$8,IF(U54=45,'Etapa 2 - Análisis'!$AC$8,IF(U54=46,'Etapa 2 - Análisis'!$AD$8,IF(U54=47,'Etapa 2 - Análisis'!$AE$8,IF(U54=48,'Etapa 2 - Análisis'!$AF$8,IF(U54=49,'Etapa 2 - Análisis'!$AG$8,IF(U54="","NO APLICA","Sin Zona"))))))))))))))))))))))))))))))))))))))))))))))))))</f>
        <v>ZONA DE RIESGO EXTREMA</v>
      </c>
      <c r="W54" s="169" t="s">
        <v>520</v>
      </c>
      <c r="X54" s="101" t="s">
        <v>681</v>
      </c>
      <c r="Y54" s="102" t="s">
        <v>682</v>
      </c>
      <c r="Z54" s="169" t="s">
        <v>521</v>
      </c>
      <c r="AA54" s="290" t="s">
        <v>522</v>
      </c>
    </row>
    <row r="55" spans="1:27" x14ac:dyDescent="0.25">
      <c r="A55" s="257"/>
      <c r="B55" s="263"/>
      <c r="C55" s="253"/>
      <c r="D55" s="99"/>
      <c r="E55" s="261"/>
      <c r="F55" s="253"/>
      <c r="G55" s="142"/>
      <c r="H55" s="253"/>
      <c r="I55" s="142"/>
      <c r="J55" s="42"/>
      <c r="K55" s="255"/>
      <c r="L55" s="253"/>
      <c r="M55" s="80"/>
      <c r="N55" s="81" t="s">
        <v>218</v>
      </c>
      <c r="O55" s="150" t="str">
        <f t="shared" ref="O55:P58" si="9">IF($C$54="Oportunidad","NO APLICA","")</f>
        <v/>
      </c>
      <c r="P55" s="150" t="str">
        <f t="shared" si="9"/>
        <v/>
      </c>
      <c r="Q55" s="253"/>
      <c r="R55" s="142"/>
      <c r="S55" s="253"/>
      <c r="T55" s="142"/>
      <c r="U55" s="42"/>
      <c r="V55" s="255"/>
      <c r="W55" s="169"/>
      <c r="X55" s="101"/>
      <c r="Y55" s="101"/>
      <c r="Z55" s="169"/>
      <c r="AA55" s="291"/>
    </row>
    <row r="56" spans="1:27" x14ac:dyDescent="0.25">
      <c r="A56" s="257"/>
      <c r="B56" s="263"/>
      <c r="C56" s="253"/>
      <c r="D56" s="99"/>
      <c r="E56" s="261"/>
      <c r="F56" s="253"/>
      <c r="G56" s="142"/>
      <c r="H56" s="253"/>
      <c r="I56" s="142"/>
      <c r="J56" s="42"/>
      <c r="K56" s="255"/>
      <c r="L56" s="253"/>
      <c r="M56" s="80"/>
      <c r="N56" s="81" t="s">
        <v>218</v>
      </c>
      <c r="O56" s="150" t="str">
        <f t="shared" si="9"/>
        <v/>
      </c>
      <c r="P56" s="150" t="str">
        <f t="shared" si="9"/>
        <v/>
      </c>
      <c r="Q56" s="253"/>
      <c r="R56" s="142"/>
      <c r="S56" s="253"/>
      <c r="T56" s="142"/>
      <c r="U56" s="42"/>
      <c r="V56" s="255"/>
      <c r="W56" s="169"/>
      <c r="X56" s="101"/>
      <c r="Y56" s="101"/>
      <c r="Z56" s="169"/>
      <c r="AA56" s="291"/>
    </row>
    <row r="57" spans="1:27" x14ac:dyDescent="0.25">
      <c r="A57" s="257"/>
      <c r="B57" s="263"/>
      <c r="C57" s="253"/>
      <c r="D57" s="99"/>
      <c r="E57" s="261"/>
      <c r="F57" s="253"/>
      <c r="G57" s="73"/>
      <c r="H57" s="253"/>
      <c r="I57" s="73"/>
      <c r="J57" s="42"/>
      <c r="K57" s="255"/>
      <c r="L57" s="253"/>
      <c r="M57" s="80"/>
      <c r="N57" s="81" t="s">
        <v>218</v>
      </c>
      <c r="O57" s="150" t="str">
        <f t="shared" si="9"/>
        <v/>
      </c>
      <c r="P57" s="150" t="str">
        <f t="shared" si="9"/>
        <v/>
      </c>
      <c r="Q57" s="253"/>
      <c r="R57" s="73"/>
      <c r="S57" s="253"/>
      <c r="T57" s="73"/>
      <c r="U57" s="42"/>
      <c r="V57" s="255"/>
      <c r="W57" s="169"/>
      <c r="X57" s="101"/>
      <c r="Y57" s="101"/>
      <c r="Z57" s="169"/>
      <c r="AA57" s="291"/>
    </row>
    <row r="58" spans="1:27" x14ac:dyDescent="0.25">
      <c r="A58" s="257"/>
      <c r="B58" s="264"/>
      <c r="C58" s="254"/>
      <c r="D58" s="185"/>
      <c r="E58" s="261"/>
      <c r="F58" s="254"/>
      <c r="G58" s="73"/>
      <c r="H58" s="254"/>
      <c r="I58" s="73"/>
      <c r="J58" s="42"/>
      <c r="K58" s="255"/>
      <c r="L58" s="254"/>
      <c r="M58" s="80"/>
      <c r="N58" s="81" t="s">
        <v>218</v>
      </c>
      <c r="O58" s="150" t="str">
        <f t="shared" si="9"/>
        <v/>
      </c>
      <c r="P58" s="150" t="str">
        <f t="shared" si="9"/>
        <v/>
      </c>
      <c r="Q58" s="254"/>
      <c r="R58" s="73"/>
      <c r="S58" s="254"/>
      <c r="T58" s="73"/>
      <c r="U58" s="42"/>
      <c r="V58" s="255"/>
      <c r="W58" s="186"/>
      <c r="X58" s="166"/>
      <c r="Y58" s="166"/>
      <c r="Z58" s="186"/>
      <c r="AA58" s="292"/>
    </row>
    <row r="59" spans="1:27" ht="147" customHeight="1" x14ac:dyDescent="0.25">
      <c r="A59" s="257">
        <v>11</v>
      </c>
      <c r="B59" s="262" t="s">
        <v>523</v>
      </c>
      <c r="C59" s="252" t="s">
        <v>328</v>
      </c>
      <c r="D59" s="99" t="s">
        <v>524</v>
      </c>
      <c r="E59" s="261" t="s">
        <v>525</v>
      </c>
      <c r="F59" s="252" t="s">
        <v>206</v>
      </c>
      <c r="G59" s="151">
        <f>IF(F59="1 - Rara vez",1,IF(F59="2 - Improbable",2,IF(F59="3 - Posible",3,IF(F59="4 - Probable",4,IF(F59="5 - Casi seguro",5,IF(F59="1 - Baja",6,IF(F59="2 - Media",7,IF(F59="3 - Alta",8,IF(F59="Seleccione",0)))))))))</f>
        <v>3</v>
      </c>
      <c r="H59" s="252" t="s">
        <v>213</v>
      </c>
      <c r="I59" s="151">
        <f>IF(H59="1 -Insignificante",1,IF(H59="2 -Menor",2,IF(H59="3 -Moderado",3,IF(H59="5 -Moderado",6,IF(H59="4 -Mayor",4,IF(H59="10 -Mayor",7,IF(H59="5 -Catastrófico",5,IF(H59="20 -Catastrófico",8,IF(H59="1 - Mínimo/Leve",9,IF(H59="2 - Importante",10,IF(H59="3 - Fuerte",11,IF(H59="Seleccione",0))))))))))))</f>
        <v>4</v>
      </c>
      <c r="J59" s="42">
        <f>IF(AND(G59=1,I59=1),1,IF(AND(G59=1,I59=2),2,IF(AND(G59=1,I59=3),3,IF(AND(G59=1,I59=4),4,IF(AND(G59=1,I59=5),5,IF(AND(G59=2,I59=1),6,IF(AND(G59=2,I59=2),7,IF(AND(G59=2,I59=3),8,IF(AND(G59=2,I59=4),9,IF(AND(G59=2,I59=5),10,IF(AND(G59=3,I59=1),11,IF(AND(G59=3,I59=2),12,IF(AND(G59=3,I59=3),13,IF(AND(G59=3,I59=4),14,IF(AND(G59=3,I59=5),15,IF(AND(G59=4,I59=1),16,IF(AND(G59=4,I59=2),17,IF(AND(G59=4,I59=3),18,IF(AND(G59=4,I59=4),19,IF(AND(G59=4,I59=5),20,IF(AND(G59=5,I59=1),21,IF(AND(G59=5,I59=2),22,IF(AND(G59=5,I59=3),23,IF(AND(G59=5,I59=4),24,IF(AND(G59=5,I59=5),25,IF(AND(G59=1,I59=6),26,IF(AND(G59=1,I59=7),27,IF(AND(G59=1,I59=8),28,IF(AND(G59=2,I59=6),29,IF(AND(G59=2,I59=7),30,IF(AND(G59=2,I59=8),31,IF(AND(G59=3,I59=6),32,IF(AND(G59=3,I59=7),33,IF(AND(G59=3,I59=8),34,IF(AND(G59=4,I59=6),35,IF(AND(G59=4,I59=7),36,IF(AND(G59=4,I59=8),37,IF(AND(G59=5,I59=6),38,IF(AND(G59=5,I59=7),39,IF(AND(G59=5,I59=8),40,IF(AND(G59=6,I59=9),41,IF(AND(G59=6,I59=10),42,IF(AND(G59=6,I59=11),43,IF(AND(G59=7,I59=9),44,IF(AND(G59=7,I59=10),45,IF(AND(G59=7,I59=11),46,IF(AND(G59=8,I59=9),47,IF(AND(G59=8,I59=10),48,IF(AND(G59=8,I59=11),49,"Seleccione")))))))))))))))))))))))))))))))))))))))))))))))))</f>
        <v>14</v>
      </c>
      <c r="K59" s="255" t="str">
        <f>IF(J59=1,'Etapa 2 - Análisis'!$Y$4,IF(J59=2,'Etapa 2 - Análisis'!$Z$4,IF(J59=6,'Etapa 2 - Análisis'!$AD$4,IF(J59=7,'Etapa 2 - Análisis'!$AE$4,IF(J59=11,'Etapa 2 - Análisis'!$AI$4,IF(J59=3,'Etapa 2 - Análisis'!$AA$4,IF(J59=8,'Etapa 2 - Análisis'!$AF$4,IF(J59=12,'Etapa 2 - Análisis'!$AJ$4,IF(J59=16,'Etapa 2 - Análisis'!$AN$4,IF(J59=4,'Etapa 2 - Análisis'!$AB$4,IF(J59=5,'Etapa 2 - Análisis'!$AC$4,IF(J59=9,'Etapa 2 - Análisis'!$AG$4,IF(J59=13,'Etapa 2 - Análisis'!$AK$4,IF(J59=17,'Etapa 2 - Análisis'!$AO$4,IF(J59=18,'Etapa 2 - Análisis'!$AP$4,IF(J59=21,'Etapa 2 - Análisis'!$AS$4,IF(J59=22,'Etapa 2 - Análisis'!$AT$4,IF(J59=10,'Etapa 2 - Análisis'!$AH$4,IF(J59=14,'Etapa 2 - Análisis'!$AL$4,IF(J59=15,'Etapa 2 - Análisis'!$AM$4,IF(J59=19,'Etapa 2 - Análisis'!$AQ$4,IF(J59=20,'Etapa 2 - Análisis'!$AR$4,IF(J59=23,'Etapa 2 - Análisis'!$AU$4,IF(J59=24,'Etapa 2 - Análisis'!$AV$4,IF(J59=25,'Etapa 2 - Análisis'!$AW$4,IF(J59=26,'Etapa 2 - Análisis'!$Y$13,IF(J59=27,'Etapa 2 - Análisis'!$Z$13,IF(J59=28,'Etapa 2 - Análisis'!$AA$13,IF(J59=29,'Etapa 2 - Análisis'!$AB$13,IF(J59=30,'Etapa 2 - Análisis'!$AC$13,IF(J59=31,'Etapa 2 - Análisis'!$AD$13,IF(J59=32,'Etapa 2 - Análisis'!$AE$13,IF(J59=33,'Etapa 2 - Análisis'!$AF$13,IF(J59=34,'Etapa 2 - Análisis'!$AG$13,IF(J59=35,'Etapa 2 - Análisis'!$AH$13,IF(J59=36,'Etapa 2 - Análisis'!$AI$13,IF(J59=37,'Etapa 2 - Análisis'!$AJ$13,IF(J59=38,'Etapa 2 - Análisis'!$AK$13,IF(J59=39,'Etapa 2 - Análisis'!$AL$13,IF(J59=40,'Etapa 2 - Análisis'!$AM$13,IF(J59=41,'Etapa 2 - Análisis'!$Y$8,IF(J59=42,'Etapa 2 - Análisis'!$Z$8,IF(J59=43,'Etapa 2 - Análisis'!$AA$8,IF(J59=44,'Etapa 2 - Análisis'!$AB$8,IF(J59=45,'Etapa 2 - Análisis'!$AC$8,IF(J59=46,'Etapa 2 - Análisis'!$AD$8,IF(J59=47,'Etapa 2 - Análisis'!$AE$8,IF(J59=48,'Etapa 2 - Análisis'!$AF$8,IF(J59=49,'Etapa 2 - Análisis'!$AG$8,"Sin Zona")))))))))))))))))))))))))))))))))))))))))))))))))</f>
        <v>ZONA DE RIESGO EXTREMA</v>
      </c>
      <c r="L59" s="252" t="s">
        <v>320</v>
      </c>
      <c r="M59" s="80" t="s">
        <v>527</v>
      </c>
      <c r="N59" s="81" t="s">
        <v>225</v>
      </c>
      <c r="O59" s="151" t="s">
        <v>414</v>
      </c>
      <c r="P59" s="158"/>
      <c r="Q59" s="252" t="s">
        <v>206</v>
      </c>
      <c r="R59" s="151">
        <f>IF(Q59="1 - Rara vez",1,IF(Q59="2 - Improbable",2,IF(Q59="3 - Posible",3,IF(Q59="4 - Probable",4,IF(Q59="5 - Casi seguro",5,IF(Q59="1 - Baja",6,IF(Q59="2 - Media",7,IF(Q59="3 - Alta",8,IF(Q59="NO APLICA","",IF(Q59="Seleccione",0))))))))))</f>
        <v>3</v>
      </c>
      <c r="S59" s="252" t="s">
        <v>212</v>
      </c>
      <c r="T59" s="151">
        <f>IF(S59="1 -Insignificante",1,IF(S59="2 -Menor",2,IF(S59="3 -Moderado",3,IF(S59="4 -Mayor",4,IF(S59="10 -Mayor",7,IF(S59="5 -Catastrófico",5,IF(S59="5 -Moderado",6,IF(S59="20 -Catastrófico",8,IF(S59="1 - Mínimo/Leve",9,IF(S59="2 - Importante",10,IF(S59="3 - Fuerte",11,IF(S59="NO APLICA","",IF(S59="Seleccione",0)))))))))))))</f>
        <v>3</v>
      </c>
      <c r="U59" s="42">
        <f>IF(AND(R59=1,T59=1),1,IF(AND(R59=1,T59=2),2,IF(AND(R59=1,T59=3),3,IF(AND(R59=1,T59=4),4,IF(AND(R59=1,T59=5),5,IF(AND(R59=2,T59=1),6,IF(AND(R59=2,T59=2),7,IF(AND(R59=2,T59=3),8,IF(AND(R59=2,T59=4),9,IF(AND(R59=2,T59=5),10,IF(AND(R59=3,T59=1),11,IF(AND(R59=3,T59=2),12,IF(AND(R59=3,T59=3),13,IF(AND(R59=3,T59=4),14,IF(AND(R59=3,T59=5),15,IF(AND(R59=4,T59=1),16,IF(AND(R59=4,T59=2),17,IF(AND(R59=4,T59=3),18,IF(AND(R59=4,T59=4),19,IF(AND(R59=4,T59=5),20,IF(AND(R59=5,T59=1),21,IF(AND(R59=5,T59=2),22,IF(AND(R59=5,T59=3),23,IF(AND(R59=5,T59=4),24,IF(AND(R59=5,T59=5),25,IF(AND(R59=1,T59=6),26,IF(AND(R59=1,T59=7),27,IF(AND(R59=1,T59=8),28,IF(AND(R59=2,T59=6),29,IF(AND(R59=2,T59=7),30,IF(AND(R59=2,T59=8),31,IF(AND(R59=3,T59=6),32,IF(AND(R59=3,T59=7),33,IF(AND(R59=3,T59=8),34,IF(AND(R59=4,T59=6),35,IF(AND(R59=4,T59=7),36,IF(AND(R59=4,T59=8),37,IF(AND(R59=5,T59=6),38,IF(AND(R59=5,T59=7),39,IF(AND(R59=5,T59=8),40,IF(AND(R59=6,T59=9),41,IF(AND(R59=6,T59=10),42,IF(AND(R59=6,T59=11),43,IF(AND(R59=7,T59=9),44,IF(AND(R59=7,T59=10),45,IF(AND(R59=7,T59=11),46,IF(AND(R59=8,T59=9),47,IF(AND(R59=8,T59=10),48,IF(AND(R59=8,T59=11),49,IF(AND(R59="",T59=""),"","Seleccione"))))))))))))))))))))))))))))))))))))))))))))))))))</f>
        <v>13</v>
      </c>
      <c r="V59" s="255" t="str">
        <f>IF(U59=1,'Etapa 2 - Análisis'!$Y$4,IF(U59=2,'Etapa 2 - Análisis'!$Z$4,IF(U59=6,'Etapa 2 - Análisis'!$AD$4,IF(U59=7,'Etapa 2 - Análisis'!$AE$4,IF(U59=11,'Etapa 2 - Análisis'!$AI$4,IF(U59=3,'Etapa 2 - Análisis'!$AA$4,IF(U59=8,'Etapa 2 - Análisis'!$AF$4,IF(U59=12,'Etapa 2 - Análisis'!$AJ$4,IF(U59=16,'Etapa 2 - Análisis'!$AN$4,IF(U59=4,'Etapa 2 - Análisis'!$AB$4,IF(U59=5,'Etapa 2 - Análisis'!$AC$4,IF(U59=9,'Etapa 2 - Análisis'!$AF$4,IF(U59=13,'Etapa 2 - Análisis'!$AK$4,IF(U59=17,'Etapa 2 - Análisis'!$AO$4,IF(U59=18,'Etapa 2 - Análisis'!$AP$4,IF(U59=21,'Etapa 2 - Análisis'!$AS$4,IF(U59=22,'Etapa 2 - Análisis'!$AT$4,IF(U59=10,'Etapa 2 - Análisis'!$AH$4,IF(U59=14,'Etapa 2 - Análisis'!$AL$4,IF(U59=15,'Etapa 2 - Análisis'!$AM$4,IF(U59=19,'Etapa 2 - Análisis'!$AQ$4,IF(U59=20,'Etapa 2 - Análisis'!$AR$4,IF(U59=23,'Etapa 2 - Análisis'!$AU$4,IF(U59=24,'Etapa 2 - Análisis'!$AV$4,IF(U59=25,'Etapa 2 - Análisis'!$AW$4,IF(U59=26,'Etapa 2 - Análisis'!$Y$13,IF(U59=27,'Etapa 2 - Análisis'!$Z$13,IF(U59=28,'Etapa 2 - Análisis'!$AA$13,IF(U59=29,'Etapa 2 - Análisis'!$AB$13,IF(U59=30,'Etapa 2 - Análisis'!$AC$13,IF(U59=31,'Etapa 2 - Análisis'!$AD$13,IF(U59=32,'Etapa 2 - Análisis'!$AE$13,IF(U59=33,'Etapa 2 - Análisis'!$AF$13,IF(U59=34,'Etapa 2 - Análisis'!$AG$13,IF(U59=35,'Etapa 2 - Análisis'!$AH$13,IF(U59=36,'Etapa 2 - Análisis'!$AI$13,IF(U59=37,'Etapa 2 - Análisis'!$AJ$13,IF(U59=38,'Etapa 2 - Análisis'!$AK$13,IF(U59=39,'Etapa 2 - Análisis'!$AL$13,IF(U59=40,'Etapa 2 - Análisis'!$AM$13,IF(U59=41,'Etapa 2 - Análisis'!$Y$8,IF(U59=42,'Etapa 2 - Análisis'!$Z$8,IF(U59=43,'Etapa 2 - Análisis'!$AA$8,IF(U59=44,'Etapa 2 - Análisis'!$AB$8,IF(U59=45,'Etapa 2 - Análisis'!$AC$8,IF(U59=46,'Etapa 2 - Análisis'!$AD$8,IF(U59=47,'Etapa 2 - Análisis'!$AE$8,IF(U59=48,'Etapa 2 - Análisis'!$AF$8,IF(U59=49,'Etapa 2 - Análisis'!$AG$8,IF(U59="","NO APLICA","Sin Zona"))))))))))))))))))))))))))))))))))))))))))))))))))</f>
        <v>ZONA DE RIESGO ALTA</v>
      </c>
      <c r="W59" s="145" t="s">
        <v>529</v>
      </c>
      <c r="X59" s="161" t="s">
        <v>446</v>
      </c>
      <c r="Y59" s="161" t="s">
        <v>446</v>
      </c>
      <c r="Z59" s="145" t="s">
        <v>530</v>
      </c>
      <c r="AA59" s="290" t="s">
        <v>531</v>
      </c>
    </row>
    <row r="60" spans="1:27" ht="48" customHeight="1" x14ac:dyDescent="0.25">
      <c r="A60" s="257"/>
      <c r="B60" s="263"/>
      <c r="C60" s="253"/>
      <c r="D60" s="80" t="s">
        <v>526</v>
      </c>
      <c r="E60" s="261"/>
      <c r="F60" s="253"/>
      <c r="G60" s="151"/>
      <c r="H60" s="253"/>
      <c r="I60" s="151"/>
      <c r="J60" s="42"/>
      <c r="K60" s="255"/>
      <c r="L60" s="253"/>
      <c r="M60" s="80" t="s">
        <v>528</v>
      </c>
      <c r="N60" s="81" t="s">
        <v>226</v>
      </c>
      <c r="O60" s="158" t="s">
        <v>414</v>
      </c>
      <c r="P60" s="158" t="str">
        <f t="shared" ref="O60:P63" si="10">IF($C$59="Oportunidad","NO APLICA","")</f>
        <v/>
      </c>
      <c r="Q60" s="253"/>
      <c r="R60" s="151"/>
      <c r="S60" s="253"/>
      <c r="T60" s="151"/>
      <c r="U60" s="42"/>
      <c r="V60" s="255"/>
      <c r="W60" s="145" t="s">
        <v>532</v>
      </c>
      <c r="X60" s="161" t="s">
        <v>446</v>
      </c>
      <c r="Y60" s="161" t="s">
        <v>446</v>
      </c>
      <c r="Z60" s="145" t="s">
        <v>533</v>
      </c>
      <c r="AA60" s="291"/>
    </row>
    <row r="61" spans="1:27" x14ac:dyDescent="0.25">
      <c r="A61" s="257"/>
      <c r="B61" s="263"/>
      <c r="C61" s="253"/>
      <c r="D61" s="99"/>
      <c r="E61" s="261"/>
      <c r="F61" s="253"/>
      <c r="G61" s="151"/>
      <c r="H61" s="253"/>
      <c r="I61" s="151"/>
      <c r="J61" s="42"/>
      <c r="K61" s="255"/>
      <c r="L61" s="253"/>
      <c r="M61" s="80"/>
      <c r="N61" s="81" t="s">
        <v>218</v>
      </c>
      <c r="O61" s="158" t="str">
        <f t="shared" si="10"/>
        <v/>
      </c>
      <c r="P61" s="158" t="str">
        <f t="shared" si="10"/>
        <v/>
      </c>
      <c r="Q61" s="253"/>
      <c r="R61" s="151"/>
      <c r="S61" s="253"/>
      <c r="T61" s="151"/>
      <c r="U61" s="42"/>
      <c r="V61" s="255"/>
      <c r="W61" s="169"/>
      <c r="X61" s="101"/>
      <c r="Y61" s="101"/>
      <c r="Z61" s="169"/>
      <c r="AA61" s="291"/>
    </row>
    <row r="62" spans="1:27" x14ac:dyDescent="0.25">
      <c r="A62" s="257"/>
      <c r="B62" s="263"/>
      <c r="C62" s="253"/>
      <c r="D62" s="99"/>
      <c r="E62" s="261"/>
      <c r="F62" s="253"/>
      <c r="G62" s="151"/>
      <c r="H62" s="253"/>
      <c r="I62" s="151"/>
      <c r="J62" s="42"/>
      <c r="K62" s="255"/>
      <c r="L62" s="253"/>
      <c r="M62" s="80"/>
      <c r="N62" s="81" t="s">
        <v>218</v>
      </c>
      <c r="O62" s="158" t="str">
        <f t="shared" si="10"/>
        <v/>
      </c>
      <c r="P62" s="158" t="str">
        <f t="shared" si="10"/>
        <v/>
      </c>
      <c r="Q62" s="253"/>
      <c r="R62" s="151"/>
      <c r="S62" s="253"/>
      <c r="T62" s="151"/>
      <c r="U62" s="42"/>
      <c r="V62" s="255"/>
      <c r="W62" s="169"/>
      <c r="X62" s="101"/>
      <c r="Y62" s="101"/>
      <c r="Z62" s="169"/>
      <c r="AA62" s="291"/>
    </row>
    <row r="63" spans="1:27" x14ac:dyDescent="0.25">
      <c r="A63" s="257"/>
      <c r="B63" s="264"/>
      <c r="C63" s="254"/>
      <c r="D63" s="99"/>
      <c r="E63" s="261"/>
      <c r="F63" s="254"/>
      <c r="G63" s="151"/>
      <c r="H63" s="254"/>
      <c r="I63" s="151"/>
      <c r="J63" s="42"/>
      <c r="K63" s="255"/>
      <c r="L63" s="254"/>
      <c r="M63" s="80"/>
      <c r="N63" s="81" t="s">
        <v>218</v>
      </c>
      <c r="O63" s="158" t="str">
        <f t="shared" si="10"/>
        <v/>
      </c>
      <c r="P63" s="158" t="str">
        <f t="shared" si="10"/>
        <v/>
      </c>
      <c r="Q63" s="254"/>
      <c r="R63" s="151"/>
      <c r="S63" s="254"/>
      <c r="T63" s="151"/>
      <c r="U63" s="42"/>
      <c r="V63" s="255"/>
      <c r="W63" s="169"/>
      <c r="X63" s="101"/>
      <c r="Y63" s="101"/>
      <c r="Z63" s="169"/>
      <c r="AA63" s="292"/>
    </row>
    <row r="64" spans="1:27" ht="70.5" customHeight="1" x14ac:dyDescent="0.25">
      <c r="A64" s="257">
        <v>12</v>
      </c>
      <c r="B64" s="262" t="s">
        <v>534</v>
      </c>
      <c r="C64" s="252" t="s">
        <v>328</v>
      </c>
      <c r="D64" s="99" t="s">
        <v>535</v>
      </c>
      <c r="E64" s="258" t="s">
        <v>536</v>
      </c>
      <c r="F64" s="252" t="s">
        <v>209</v>
      </c>
      <c r="G64" s="151">
        <f>IF(F64="1 - Rara vez",1,IF(F64="2 - Improbable",2,IF(F64="3 - Posible",3,IF(F64="4 - Probable",4,IF(F64="5 - Casi seguro",5,IF(F64="1 - Baja",6,IF(F64="2 - Media",7,IF(F64="3 - Alta",8,IF(F64="Seleccione",0)))))))))</f>
        <v>5</v>
      </c>
      <c r="H64" s="252" t="s">
        <v>213</v>
      </c>
      <c r="I64" s="151">
        <f>IF(H64="1 -Insignificante",1,IF(H64="2 -Menor",2,IF(H64="3 -Moderado",3,IF(H64="5 -Moderado",6,IF(H64="4 -Mayor",4,IF(H64="10 -Mayor",7,IF(H64="5 -Catastrófico",5,IF(H64="20 -Catastrófico",8,IF(H64="1 - Mínimo/Leve",9,IF(H64="2 - Importante",10,IF(H64="3 - Fuerte",11,IF(H64="Seleccione",0))))))))))))</f>
        <v>4</v>
      </c>
      <c r="J64" s="42">
        <f>IF(AND(G64=1,I64=1),1,IF(AND(G64=1,I64=2),2,IF(AND(G64=1,I64=3),3,IF(AND(G64=1,I64=4),4,IF(AND(G64=1,I64=5),5,IF(AND(G64=2,I64=1),6,IF(AND(G64=2,I64=2),7,IF(AND(G64=2,I64=3),8,IF(AND(G64=2,I64=4),9,IF(AND(G64=2,I64=5),10,IF(AND(G64=3,I64=1),11,IF(AND(G64=3,I64=2),12,IF(AND(G64=3,I64=3),13,IF(AND(G64=3,I64=4),14,IF(AND(G64=3,I64=5),15,IF(AND(G64=4,I64=1),16,IF(AND(G64=4,I64=2),17,IF(AND(G64=4,I64=3),18,IF(AND(G64=4,I64=4),19,IF(AND(G64=4,I64=5),20,IF(AND(G64=5,I64=1),21,IF(AND(G64=5,I64=2),22,IF(AND(G64=5,I64=3),23,IF(AND(G64=5,I64=4),24,IF(AND(G64=5,I64=5),25,IF(AND(G64=1,I64=6),26,IF(AND(G64=1,I64=7),27,IF(AND(G64=1,I64=8),28,IF(AND(G64=2,I64=6),29,IF(AND(G64=2,I64=7),30,IF(AND(G64=2,I64=8),31,IF(AND(G64=3,I64=6),32,IF(AND(G64=3,I64=7),33,IF(AND(G64=3,I64=8),34,IF(AND(G64=4,I64=6),35,IF(AND(G64=4,I64=7),36,IF(AND(G64=4,I64=8),37,IF(AND(G64=5,I64=6),38,IF(AND(G64=5,I64=7),39,IF(AND(G64=5,I64=8),40,IF(AND(G64=6,I64=9),41,IF(AND(G64=6,I64=10),42,IF(AND(G64=6,I64=11),43,IF(AND(G64=7,I64=9),44,IF(AND(G64=7,I64=10),45,IF(AND(G64=7,I64=11),46,IF(AND(G64=8,I64=9),47,IF(AND(G64=8,I64=10),48,IF(AND(G64=8,I64=11),49,"Seleccione")))))))))))))))))))))))))))))))))))))))))))))))))</f>
        <v>24</v>
      </c>
      <c r="K64" s="255" t="str">
        <f>IF(J64=1,'Etapa 2 - Análisis'!$Y$4,IF(J64=2,'Etapa 2 - Análisis'!$Z$4,IF(J64=6,'Etapa 2 - Análisis'!$AD$4,IF(J64=7,'Etapa 2 - Análisis'!$AE$4,IF(J64=11,'Etapa 2 - Análisis'!$AI$4,IF(J64=3,'Etapa 2 - Análisis'!$AA$4,IF(J64=8,'Etapa 2 - Análisis'!$AF$4,IF(J64=12,'Etapa 2 - Análisis'!$AJ$4,IF(J64=16,'Etapa 2 - Análisis'!$AN$4,IF(J64=4,'Etapa 2 - Análisis'!$AB$4,IF(J64=5,'Etapa 2 - Análisis'!$AC$4,IF(J64=9,'Etapa 2 - Análisis'!$AG$4,IF(J64=13,'Etapa 2 - Análisis'!$AK$4,IF(J64=17,'Etapa 2 - Análisis'!$AO$4,IF(J64=18,'Etapa 2 - Análisis'!$AP$4,IF(J64=21,'Etapa 2 - Análisis'!$AS$4,IF(J64=22,'Etapa 2 - Análisis'!$AT$4,IF(J64=10,'Etapa 2 - Análisis'!$AH$4,IF(J64=14,'Etapa 2 - Análisis'!$AL$4,IF(J64=15,'Etapa 2 - Análisis'!$AM$4,IF(J64=19,'Etapa 2 - Análisis'!$AQ$4,IF(J64=20,'Etapa 2 - Análisis'!$AR$4,IF(J64=23,'Etapa 2 - Análisis'!$AU$4,IF(J64=24,'Etapa 2 - Análisis'!$AV$4,IF(J64=25,'Etapa 2 - Análisis'!$AW$4,IF(J64=26,'Etapa 2 - Análisis'!$Y$13,IF(J64=27,'Etapa 2 - Análisis'!$Z$13,IF(J64=28,'Etapa 2 - Análisis'!$AA$13,IF(J64=29,'Etapa 2 - Análisis'!$AB$13,IF(J64=30,'Etapa 2 - Análisis'!$AC$13,IF(J64=31,'Etapa 2 - Análisis'!$AD$13,IF(J64=32,'Etapa 2 - Análisis'!$AE$13,IF(J64=33,'Etapa 2 - Análisis'!$AF$13,IF(J64=34,'Etapa 2 - Análisis'!$AG$13,IF(J64=35,'Etapa 2 - Análisis'!$AH$13,IF(J64=36,'Etapa 2 - Análisis'!$AI$13,IF(J64=37,'Etapa 2 - Análisis'!$AJ$13,IF(J64=38,'Etapa 2 - Análisis'!$AK$13,IF(J64=39,'Etapa 2 - Análisis'!$AL$13,IF(J64=40,'Etapa 2 - Análisis'!$AM$13,IF(J64=41,'Etapa 2 - Análisis'!$Y$8,IF(J64=42,'Etapa 2 - Análisis'!$Z$8,IF(J64=43,'Etapa 2 - Análisis'!$AA$8,IF(J64=44,'Etapa 2 - Análisis'!$AB$8,IF(J64=45,'Etapa 2 - Análisis'!$AC$8,IF(J64=46,'Etapa 2 - Análisis'!$AD$8,IF(J64=47,'Etapa 2 - Análisis'!$AE$8,IF(J64=48,'Etapa 2 - Análisis'!$AF$8,IF(J64=49,'Etapa 2 - Análisis'!$AG$8,"Sin Zona")))))))))))))))))))))))))))))))))))))))))))))))))</f>
        <v>ZONA DE RIESGO EXTREMA</v>
      </c>
      <c r="L64" s="252" t="s">
        <v>320</v>
      </c>
      <c r="M64" s="80" t="s">
        <v>538</v>
      </c>
      <c r="N64" s="81" t="s">
        <v>225</v>
      </c>
      <c r="O64" s="158" t="s">
        <v>414</v>
      </c>
      <c r="P64" s="151" t="str">
        <f>IF($C$64="Oportunidad","NO APLICA","")</f>
        <v/>
      </c>
      <c r="Q64" s="252" t="s">
        <v>209</v>
      </c>
      <c r="R64" s="151">
        <f>IF(Q64="1 - Rara vez",1,IF(Q64="2 - Improbable",2,IF(Q64="3 - Posible",3,IF(Q64="4 - Probable",4,IF(Q64="5 - Casi seguro",5,IF(Q64="1 - Baja",6,IF(Q64="2 - Media",7,IF(Q64="3 - Alta",8,IF(Q64="NO APLICA","",IF(Q64="Seleccione",0))))))))))</f>
        <v>5</v>
      </c>
      <c r="S64" s="252" t="s">
        <v>213</v>
      </c>
      <c r="T64" s="151">
        <f>IF(S64="1 -Insignificante",1,IF(S64="2 -Menor",2,IF(S64="3 -Moderado",3,IF(S64="4 -Mayor",4,IF(S64="10 -Mayor",7,IF(S64="5 -Catastrófico",5,IF(S64="5 -Moderado",6,IF(S64="20 -Catastrófico",8,IF(S64="1 - Mínimo/Leve",9,IF(S64="2 - Importante",10,IF(S64="3 - Fuerte",11,IF(S64="NO APLICA","",IF(S64="Seleccione",0)))))))))))))</f>
        <v>4</v>
      </c>
      <c r="U64" s="42">
        <f>IF(AND(R64=1,T64=1),1,IF(AND(R64=1,T64=2),2,IF(AND(R64=1,T64=3),3,IF(AND(R64=1,T64=4),4,IF(AND(R64=1,T64=5),5,IF(AND(R64=2,T64=1),6,IF(AND(R64=2,T64=2),7,IF(AND(R64=2,T64=3),8,IF(AND(R64=2,T64=4),9,IF(AND(R64=2,T64=5),10,IF(AND(R64=3,T64=1),11,IF(AND(R64=3,T64=2),12,IF(AND(R64=3,T64=3),13,IF(AND(R64=3,T64=4),14,IF(AND(R64=3,T64=5),15,IF(AND(R64=4,T64=1),16,IF(AND(R64=4,T64=2),17,IF(AND(R64=4,T64=3),18,IF(AND(R64=4,T64=4),19,IF(AND(R64=4,T64=5),20,IF(AND(R64=5,T64=1),21,IF(AND(R64=5,T64=2),22,IF(AND(R64=5,T64=3),23,IF(AND(R64=5,T64=4),24,IF(AND(R64=5,T64=5),25,IF(AND(R64=1,T64=6),26,IF(AND(R64=1,T64=7),27,IF(AND(R64=1,T64=8),28,IF(AND(R64=2,T64=6),29,IF(AND(R64=2,T64=7),30,IF(AND(R64=2,T64=8),31,IF(AND(R64=3,T64=6),32,IF(AND(R64=3,T64=7),33,IF(AND(R64=3,T64=8),34,IF(AND(R64=4,T64=6),35,IF(AND(R64=4,T64=7),36,IF(AND(R64=4,T64=8),37,IF(AND(R64=5,T64=6),38,IF(AND(R64=5,T64=7),39,IF(AND(R64=5,T64=8),40,IF(AND(R64=6,T64=9),41,IF(AND(R64=6,T64=10),42,IF(AND(R64=6,T64=11),43,IF(AND(R64=7,T64=9),44,IF(AND(R64=7,T64=10),45,IF(AND(R64=7,T64=11),46,IF(AND(R64=8,T64=9),47,IF(AND(R64=8,T64=10),48,IF(AND(R64=8,T64=11),49,IF(AND(R64="",T64=""),"","Seleccione"))))))))))))))))))))))))))))))))))))))))))))))))))</f>
        <v>24</v>
      </c>
      <c r="V64" s="255" t="str">
        <f>IF(U64=1,'Etapa 2 - Análisis'!$Y$4,IF(U64=2,'Etapa 2 - Análisis'!$Z$4,IF(U64=6,'Etapa 2 - Análisis'!$AD$4,IF(U64=7,'Etapa 2 - Análisis'!$AE$4,IF(U64=11,'Etapa 2 - Análisis'!$AI$4,IF(U64=3,'Etapa 2 - Análisis'!$AA$4,IF(U64=8,'Etapa 2 - Análisis'!$AF$4,IF(U64=12,'Etapa 2 - Análisis'!$AJ$4,IF(U64=16,'Etapa 2 - Análisis'!$AN$4,IF(U64=4,'Etapa 2 - Análisis'!$AB$4,IF(U64=5,'Etapa 2 - Análisis'!$AC$4,IF(U64=9,'Etapa 2 - Análisis'!$AF$4,IF(U64=13,'Etapa 2 - Análisis'!$AK$4,IF(U64=17,'Etapa 2 - Análisis'!$AO$4,IF(U64=18,'Etapa 2 - Análisis'!$AP$4,IF(U64=21,'Etapa 2 - Análisis'!$AS$4,IF(U64=22,'Etapa 2 - Análisis'!$AT$4,IF(U64=10,'Etapa 2 - Análisis'!$AH$4,IF(U64=14,'Etapa 2 - Análisis'!$AL$4,IF(U64=15,'Etapa 2 - Análisis'!$AM$4,IF(U64=19,'Etapa 2 - Análisis'!$AQ$4,IF(U64=20,'Etapa 2 - Análisis'!$AR$4,IF(U64=23,'Etapa 2 - Análisis'!$AU$4,IF(U64=24,'Etapa 2 - Análisis'!$AV$4,IF(U64=25,'Etapa 2 - Análisis'!$AW$4,IF(U64=26,'Etapa 2 - Análisis'!$Y$13,IF(U64=27,'Etapa 2 - Análisis'!$Z$13,IF(U64=28,'Etapa 2 - Análisis'!$AA$13,IF(U64=29,'Etapa 2 - Análisis'!$AB$13,IF(U64=30,'Etapa 2 - Análisis'!$AC$13,IF(U64=31,'Etapa 2 - Análisis'!$AD$13,IF(U64=32,'Etapa 2 - Análisis'!$AE$13,IF(U64=33,'Etapa 2 - Análisis'!$AF$13,IF(U64=34,'Etapa 2 - Análisis'!$AG$13,IF(U64=35,'Etapa 2 - Análisis'!$AH$13,IF(U64=36,'Etapa 2 - Análisis'!$AI$13,IF(U64=37,'Etapa 2 - Análisis'!$AJ$13,IF(U64=38,'Etapa 2 - Análisis'!$AK$13,IF(U64=39,'Etapa 2 - Análisis'!$AL$13,IF(U64=40,'Etapa 2 - Análisis'!$AM$13,IF(U64=41,'Etapa 2 - Análisis'!$Y$8,IF(U64=42,'Etapa 2 - Análisis'!$Z$8,IF(U64=43,'Etapa 2 - Análisis'!$AA$8,IF(U64=44,'Etapa 2 - Análisis'!$AB$8,IF(U64=45,'Etapa 2 - Análisis'!$AC$8,IF(U64=46,'Etapa 2 - Análisis'!$AD$8,IF(U64=47,'Etapa 2 - Análisis'!$AE$8,IF(U64=48,'Etapa 2 - Análisis'!$AF$8,IF(U64=49,'Etapa 2 - Análisis'!$AG$8,IF(U64="","NO APLICA","Sin Zona"))))))))))))))))))))))))))))))))))))))))))))))))))</f>
        <v>ZONA DE RIESGO EXTREMA</v>
      </c>
      <c r="W64" s="169" t="s">
        <v>541</v>
      </c>
      <c r="X64" s="102">
        <v>44900</v>
      </c>
      <c r="Y64" s="102">
        <v>44912</v>
      </c>
      <c r="Z64" s="169" t="s">
        <v>443</v>
      </c>
      <c r="AA64" s="290" t="s">
        <v>542</v>
      </c>
    </row>
    <row r="65" spans="1:27" ht="48" customHeight="1" x14ac:dyDescent="0.25">
      <c r="A65" s="257"/>
      <c r="B65" s="263"/>
      <c r="C65" s="253"/>
      <c r="D65" s="99" t="s">
        <v>537</v>
      </c>
      <c r="E65" s="259"/>
      <c r="F65" s="253"/>
      <c r="G65" s="151"/>
      <c r="H65" s="253"/>
      <c r="I65" s="151"/>
      <c r="J65" s="42"/>
      <c r="K65" s="255"/>
      <c r="L65" s="253"/>
      <c r="M65" s="80" t="s">
        <v>539</v>
      </c>
      <c r="N65" s="81" t="s">
        <v>225</v>
      </c>
      <c r="O65" s="158" t="s">
        <v>414</v>
      </c>
      <c r="P65" s="158" t="str">
        <f t="shared" ref="O65:P68" si="11">IF($C$64="Oportunidad","NO APLICA","")</f>
        <v/>
      </c>
      <c r="Q65" s="253"/>
      <c r="R65" s="151"/>
      <c r="S65" s="253"/>
      <c r="T65" s="151"/>
      <c r="U65" s="42"/>
      <c r="V65" s="255"/>
      <c r="W65" s="169"/>
      <c r="X65" s="101"/>
      <c r="Y65" s="102"/>
      <c r="Z65" s="169"/>
      <c r="AA65" s="291"/>
    </row>
    <row r="66" spans="1:27" ht="96.75" customHeight="1" x14ac:dyDescent="0.25">
      <c r="A66" s="257"/>
      <c r="B66" s="263"/>
      <c r="C66" s="253"/>
      <c r="D66" s="99"/>
      <c r="E66" s="259"/>
      <c r="F66" s="253"/>
      <c r="G66" s="151"/>
      <c r="H66" s="253"/>
      <c r="I66" s="151"/>
      <c r="J66" s="42"/>
      <c r="K66" s="255"/>
      <c r="L66" s="253"/>
      <c r="M66" s="80" t="s">
        <v>540</v>
      </c>
      <c r="N66" s="81" t="s">
        <v>225</v>
      </c>
      <c r="O66" s="158" t="s">
        <v>414</v>
      </c>
      <c r="P66" s="158" t="str">
        <f t="shared" si="11"/>
        <v/>
      </c>
      <c r="Q66" s="253"/>
      <c r="R66" s="151"/>
      <c r="S66" s="253"/>
      <c r="T66" s="151"/>
      <c r="U66" s="42"/>
      <c r="V66" s="255"/>
      <c r="W66" s="169"/>
      <c r="X66" s="101"/>
      <c r="Y66" s="101"/>
      <c r="Z66" s="169"/>
      <c r="AA66" s="291"/>
    </row>
    <row r="67" spans="1:27" ht="63" customHeight="1" x14ac:dyDescent="0.25">
      <c r="A67" s="257"/>
      <c r="B67" s="263"/>
      <c r="C67" s="253"/>
      <c r="D67" s="167"/>
      <c r="E67" s="259"/>
      <c r="F67" s="253"/>
      <c r="G67" s="151"/>
      <c r="H67" s="253"/>
      <c r="I67" s="151"/>
      <c r="J67" s="42"/>
      <c r="K67" s="255"/>
      <c r="L67" s="253"/>
      <c r="M67" s="80"/>
      <c r="N67" s="81" t="s">
        <v>218</v>
      </c>
      <c r="O67" s="158" t="str">
        <f t="shared" si="11"/>
        <v/>
      </c>
      <c r="P67" s="158" t="str">
        <f t="shared" si="11"/>
        <v/>
      </c>
      <c r="Q67" s="253"/>
      <c r="R67" s="151"/>
      <c r="S67" s="253"/>
      <c r="T67" s="151"/>
      <c r="U67" s="42"/>
      <c r="V67" s="255"/>
      <c r="W67" s="169"/>
      <c r="X67" s="101"/>
      <c r="Y67" s="102"/>
      <c r="Z67" s="169"/>
      <c r="AA67" s="291"/>
    </row>
    <row r="68" spans="1:27" x14ac:dyDescent="0.25">
      <c r="A68" s="257"/>
      <c r="B68" s="264"/>
      <c r="C68" s="254"/>
      <c r="E68" s="260"/>
      <c r="F68" s="254"/>
      <c r="G68" s="151"/>
      <c r="H68" s="254"/>
      <c r="I68" s="151"/>
      <c r="J68" s="42"/>
      <c r="K68" s="255"/>
      <c r="L68" s="254"/>
      <c r="M68" s="80"/>
      <c r="N68" s="81" t="s">
        <v>218</v>
      </c>
      <c r="O68" s="158" t="str">
        <f t="shared" si="11"/>
        <v/>
      </c>
      <c r="P68" s="158" t="str">
        <f t="shared" si="11"/>
        <v/>
      </c>
      <c r="Q68" s="254"/>
      <c r="R68" s="151"/>
      <c r="S68" s="254"/>
      <c r="T68" s="151"/>
      <c r="U68" s="42"/>
      <c r="V68" s="255"/>
      <c r="W68" s="126"/>
      <c r="X68" s="147"/>
      <c r="Y68" s="147"/>
      <c r="Z68" s="126"/>
      <c r="AA68" s="292"/>
    </row>
    <row r="69" spans="1:27" ht="98.25" customHeight="1" x14ac:dyDescent="0.25">
      <c r="A69" s="257">
        <v>13</v>
      </c>
      <c r="B69" s="262" t="s">
        <v>543</v>
      </c>
      <c r="C69" s="252" t="s">
        <v>328</v>
      </c>
      <c r="D69" s="99" t="s">
        <v>544</v>
      </c>
      <c r="E69" s="262" t="s">
        <v>545</v>
      </c>
      <c r="F69" s="252" t="s">
        <v>205</v>
      </c>
      <c r="G69" s="151">
        <f>IF(F69="1 - Rara vez",1,IF(F69="2 - Improbable",2,IF(F69="3 - Posible",3,IF(F69="4 - Probable",4,IF(F69="5 - Casi seguro",5,IF(F69="1 - Baja",6,IF(F69="2 - Media",7,IF(F69="3 - Alta",8,IF(F69="Seleccione",0)))))))))</f>
        <v>4</v>
      </c>
      <c r="H69" s="252" t="s">
        <v>212</v>
      </c>
      <c r="I69" s="151">
        <f>IF(H69="1 -Insignificante",1,IF(H69="2 -Menor",2,IF(H69="3 -Moderado",3,IF(H69="5 -Moderado",6,IF(H69="4 -Mayor",4,IF(H69="10 -Mayor",7,IF(H69="5 -Catastrófico",5,IF(H69="20 -Catastrófico",8,IF(H69="1 - Mínimo/Leve",9,IF(H69="2 - Importante",10,IF(H69="3 - Fuerte",11,IF(H69="Seleccione",0))))))))))))</f>
        <v>3</v>
      </c>
      <c r="J69" s="42">
        <f>IF(AND(G69=1,I69=1),1,IF(AND(G69=1,I69=2),2,IF(AND(G69=1,I69=3),3,IF(AND(G69=1,I69=4),4,IF(AND(G69=1,I69=5),5,IF(AND(G69=2,I69=1),6,IF(AND(G69=2,I69=2),7,IF(AND(G69=2,I69=3),8,IF(AND(G69=2,I69=4),9,IF(AND(G69=2,I69=5),10,IF(AND(G69=3,I69=1),11,IF(AND(G69=3,I69=2),12,IF(AND(G69=3,I69=3),13,IF(AND(G69=3,I69=4),14,IF(AND(G69=3,I69=5),15,IF(AND(G69=4,I69=1),16,IF(AND(G69=4,I69=2),17,IF(AND(G69=4,I69=3),18,IF(AND(G69=4,I69=4),19,IF(AND(G69=4,I69=5),20,IF(AND(G69=5,I69=1),21,IF(AND(G69=5,I69=2),22,IF(AND(G69=5,I69=3),23,IF(AND(G69=5,I69=4),24,IF(AND(G69=5,I69=5),25,IF(AND(G69=1,I69=6),26,IF(AND(G69=1,I69=7),27,IF(AND(G69=1,I69=8),28,IF(AND(G69=2,I69=6),29,IF(AND(G69=2,I69=7),30,IF(AND(G69=2,I69=8),31,IF(AND(G69=3,I69=6),32,IF(AND(G69=3,I69=7),33,IF(AND(G69=3,I69=8),34,IF(AND(G69=4,I69=6),35,IF(AND(G69=4,I69=7),36,IF(AND(G69=4,I69=8),37,IF(AND(G69=5,I69=6),38,IF(AND(G69=5,I69=7),39,IF(AND(G69=5,I69=8),40,IF(AND(G69=6,I69=9),41,IF(AND(G69=6,I69=10),42,IF(AND(G69=6,I69=11),43,IF(AND(G69=7,I69=9),44,IF(AND(G69=7,I69=10),45,IF(AND(G69=7,I69=11),46,IF(AND(G69=8,I69=9),47,IF(AND(G69=8,I69=10),48,IF(AND(G69=8,I69=11),49,"Seleccione")))))))))))))))))))))))))))))))))))))))))))))))))</f>
        <v>18</v>
      </c>
      <c r="K69" s="255" t="str">
        <f>IF(J69=1,'Etapa 2 - Análisis'!$Y$4,IF(J69=2,'Etapa 2 - Análisis'!$Z$4,IF(J69=6,'Etapa 2 - Análisis'!$AD$4,IF(J69=7,'Etapa 2 - Análisis'!$AE$4,IF(J69=11,'Etapa 2 - Análisis'!$AI$4,IF(J69=3,'Etapa 2 - Análisis'!$AA$4,IF(J69=8,'Etapa 2 - Análisis'!$AF$4,IF(J69=12,'Etapa 2 - Análisis'!$AJ$4,IF(J69=16,'Etapa 2 - Análisis'!$AN$4,IF(J69=4,'Etapa 2 - Análisis'!$AB$4,IF(J69=5,'Etapa 2 - Análisis'!$AC$4,IF(J69=9,'Etapa 2 - Análisis'!$AG$4,IF(J69=13,'Etapa 2 - Análisis'!$AK$4,IF(J69=17,'Etapa 2 - Análisis'!$AO$4,IF(J69=18,'Etapa 2 - Análisis'!$AP$4,IF(J69=21,'Etapa 2 - Análisis'!$AS$4,IF(J69=22,'Etapa 2 - Análisis'!$AT$4,IF(J69=10,'Etapa 2 - Análisis'!$AH$4,IF(J69=14,'Etapa 2 - Análisis'!$AL$4,IF(J69=15,'Etapa 2 - Análisis'!$AM$4,IF(J69=19,'Etapa 2 - Análisis'!$AQ$4,IF(J69=20,'Etapa 2 - Análisis'!$AR$4,IF(J69=23,'Etapa 2 - Análisis'!$AU$4,IF(J69=24,'Etapa 2 - Análisis'!$AV$4,IF(J69=25,'Etapa 2 - Análisis'!$AW$4,IF(J69=26,'Etapa 2 - Análisis'!$Y$13,IF(J69=27,'Etapa 2 - Análisis'!$Z$13,IF(J69=28,'Etapa 2 - Análisis'!$AA$13,IF(J69=29,'Etapa 2 - Análisis'!$AB$13,IF(J69=30,'Etapa 2 - Análisis'!$AC$13,IF(J69=31,'Etapa 2 - Análisis'!$AD$13,IF(J69=32,'Etapa 2 - Análisis'!$AE$13,IF(J69=33,'Etapa 2 - Análisis'!$AF$13,IF(J69=34,'Etapa 2 - Análisis'!$AG$13,IF(J69=35,'Etapa 2 - Análisis'!$AH$13,IF(J69=36,'Etapa 2 - Análisis'!$AI$13,IF(J69=37,'Etapa 2 - Análisis'!$AJ$13,IF(J69=38,'Etapa 2 - Análisis'!$AK$13,IF(J69=39,'Etapa 2 - Análisis'!$AL$13,IF(J69=40,'Etapa 2 - Análisis'!$AM$13,IF(J69=41,'Etapa 2 - Análisis'!$Y$8,IF(J69=42,'Etapa 2 - Análisis'!$Z$8,IF(J69=43,'Etapa 2 - Análisis'!$AA$8,IF(J69=44,'Etapa 2 - Análisis'!$AB$8,IF(J69=45,'Etapa 2 - Análisis'!$AC$8,IF(J69=46,'Etapa 2 - Análisis'!$AD$8,IF(J69=47,'Etapa 2 - Análisis'!$AE$8,IF(J69=48,'Etapa 2 - Análisis'!$AF$8,IF(J69=49,'Etapa 2 - Análisis'!$AG$8,"Sin Zona")))))))))))))))))))))))))))))))))))))))))))))))))</f>
        <v>ZONA DE RIESGO ALTA</v>
      </c>
      <c r="L69" s="252" t="s">
        <v>320</v>
      </c>
      <c r="M69" s="80" t="s">
        <v>547</v>
      </c>
      <c r="N69" s="81" t="s">
        <v>225</v>
      </c>
      <c r="O69" s="151" t="s">
        <v>414</v>
      </c>
      <c r="P69" s="158"/>
      <c r="Q69" s="252" t="s">
        <v>205</v>
      </c>
      <c r="R69" s="151">
        <f>IF(Q69="1 - Rara vez",1,IF(Q69="2 - Improbable",2,IF(Q69="3 - Posible",3,IF(Q69="4 - Probable",4,IF(Q69="5 - Casi seguro",5,IF(Q69="1 - Baja",6,IF(Q69="2 - Media",7,IF(Q69="3 - Alta",8,IF(Q69="NO APLICA","",IF(Q69="Seleccione",0))))))))))</f>
        <v>4</v>
      </c>
      <c r="S69" s="252" t="s">
        <v>212</v>
      </c>
      <c r="T69" s="151">
        <f>IF(S69="1 -Insignificante",1,IF(S69="2 -Menor",2,IF(S69="3 -Moderado",3,IF(S69="4 -Mayor",4,IF(S69="10 -Mayor",7,IF(S69="5 -Catastrófico",5,IF(S69="5 -Moderado",6,IF(S69="20 -Catastrófico",8,IF(S69="1 - Mínimo/Leve",9,IF(S69="2 - Importante",10,IF(S69="3 - Fuerte",11,IF(S69="NO APLICA","",IF(S69="Seleccione",0)))))))))))))</f>
        <v>3</v>
      </c>
      <c r="U69" s="42">
        <f>IF(AND(R69=1,T69=1),1,IF(AND(R69=1,T69=2),2,IF(AND(R69=1,T69=3),3,IF(AND(R69=1,T69=4),4,IF(AND(R69=1,T69=5),5,IF(AND(R69=2,T69=1),6,IF(AND(R69=2,T69=2),7,IF(AND(R69=2,T69=3),8,IF(AND(R69=2,T69=4),9,IF(AND(R69=2,T69=5),10,IF(AND(R69=3,T69=1),11,IF(AND(R69=3,T69=2),12,IF(AND(R69=3,T69=3),13,IF(AND(R69=3,T69=4),14,IF(AND(R69=3,T69=5),15,IF(AND(R69=4,T69=1),16,IF(AND(R69=4,T69=2),17,IF(AND(R69=4,T69=3),18,IF(AND(R69=4,T69=4),19,IF(AND(R69=4,T69=5),20,IF(AND(R69=5,T69=1),21,IF(AND(R69=5,T69=2),22,IF(AND(R69=5,T69=3),23,IF(AND(R69=5,T69=4),24,IF(AND(R69=5,T69=5),25,IF(AND(R69=1,T69=6),26,IF(AND(R69=1,T69=7),27,IF(AND(R69=1,T69=8),28,IF(AND(R69=2,T69=6),29,IF(AND(R69=2,T69=7),30,IF(AND(R69=2,T69=8),31,IF(AND(R69=3,T69=6),32,IF(AND(R69=3,T69=7),33,IF(AND(R69=3,T69=8),34,IF(AND(R69=4,T69=6),35,IF(AND(R69=4,T69=7),36,IF(AND(R69=4,T69=8),37,IF(AND(R69=5,T69=6),38,IF(AND(R69=5,T69=7),39,IF(AND(R69=5,T69=8),40,IF(AND(R69=6,T69=9),41,IF(AND(R69=6,T69=10),42,IF(AND(R69=6,T69=11),43,IF(AND(R69=7,T69=9),44,IF(AND(R69=7,T69=10),45,IF(AND(R69=7,T69=11),46,IF(AND(R69=8,T69=9),47,IF(AND(R69=8,T69=10),48,IF(AND(R69=8,T69=11),49,IF(AND(R69="",T69=""),"","Seleccione"))))))))))))))))))))))))))))))))))))))))))))))))))</f>
        <v>18</v>
      </c>
      <c r="V69" s="255" t="str">
        <f>IF(U69=1,'Etapa 2 - Análisis'!$Y$4,IF(U69=2,'Etapa 2 - Análisis'!$Z$4,IF(U69=6,'Etapa 2 - Análisis'!$AD$4,IF(U69=7,'Etapa 2 - Análisis'!$AE$4,IF(U69=11,'Etapa 2 - Análisis'!$AI$4,IF(U69=3,'Etapa 2 - Análisis'!$AA$4,IF(U69=8,'Etapa 2 - Análisis'!$AF$4,IF(U69=12,'Etapa 2 - Análisis'!$AJ$4,IF(U69=16,'Etapa 2 - Análisis'!$AN$4,IF(U69=4,'Etapa 2 - Análisis'!$AB$4,IF(U69=5,'Etapa 2 - Análisis'!$AC$4,IF(U69=9,'Etapa 2 - Análisis'!$AF$4,IF(U69=13,'Etapa 2 - Análisis'!$AK$4,IF(U69=17,'Etapa 2 - Análisis'!$AO$4,IF(U69=18,'Etapa 2 - Análisis'!$AP$4,IF(U69=21,'Etapa 2 - Análisis'!$AS$4,IF(U69=22,'Etapa 2 - Análisis'!$AT$4,IF(U69=10,'Etapa 2 - Análisis'!$AH$4,IF(U69=14,'Etapa 2 - Análisis'!$AL$4,IF(U69=15,'Etapa 2 - Análisis'!$AM$4,IF(U69=19,'Etapa 2 - Análisis'!$AQ$4,IF(U69=20,'Etapa 2 - Análisis'!$AR$4,IF(U69=23,'Etapa 2 - Análisis'!$AU$4,IF(U69=24,'Etapa 2 - Análisis'!$AV$4,IF(U69=25,'Etapa 2 - Análisis'!$AW$4,IF(U69=26,'Etapa 2 - Análisis'!$Y$13,IF(U69=27,'Etapa 2 - Análisis'!$Z$13,IF(U69=28,'Etapa 2 - Análisis'!$AA$13,IF(U69=29,'Etapa 2 - Análisis'!$AB$13,IF(U69=30,'Etapa 2 - Análisis'!$AC$13,IF(U69=31,'Etapa 2 - Análisis'!$AD$13,IF(U69=32,'Etapa 2 - Análisis'!$AE$13,IF(U69=33,'Etapa 2 - Análisis'!$AF$13,IF(U69=34,'Etapa 2 - Análisis'!$AG$13,IF(U69=35,'Etapa 2 - Análisis'!$AH$13,IF(U69=36,'Etapa 2 - Análisis'!$AI$13,IF(U69=37,'Etapa 2 - Análisis'!$AJ$13,IF(U69=38,'Etapa 2 - Análisis'!$AK$13,IF(U69=39,'Etapa 2 - Análisis'!$AL$13,IF(U69=40,'Etapa 2 - Análisis'!$AM$13,IF(U69=41,'Etapa 2 - Análisis'!$Y$8,IF(U69=42,'Etapa 2 - Análisis'!$Z$8,IF(U69=43,'Etapa 2 - Análisis'!$AA$8,IF(U69=44,'Etapa 2 - Análisis'!$AB$8,IF(U69=45,'Etapa 2 - Análisis'!$AC$8,IF(U69=46,'Etapa 2 - Análisis'!$AD$8,IF(U69=47,'Etapa 2 - Análisis'!$AE$8,IF(U69=48,'Etapa 2 - Análisis'!$AF$8,IF(U69=49,'Etapa 2 - Análisis'!$AG$8,IF(U69="","NO APLICA","Sin Zona"))))))))))))))))))))))))))))))))))))))))))))))))))</f>
        <v>ZONA DE RIESGO ALTA</v>
      </c>
      <c r="W69" s="169" t="s">
        <v>541</v>
      </c>
      <c r="X69" s="102">
        <v>44900</v>
      </c>
      <c r="Y69" s="102">
        <v>44912</v>
      </c>
      <c r="Z69" s="169" t="s">
        <v>443</v>
      </c>
      <c r="AA69" s="290" t="s">
        <v>548</v>
      </c>
    </row>
    <row r="70" spans="1:27" ht="45" customHeight="1" x14ac:dyDescent="0.25">
      <c r="A70" s="257"/>
      <c r="B70" s="263"/>
      <c r="C70" s="253"/>
      <c r="D70" s="80" t="s">
        <v>546</v>
      </c>
      <c r="E70" s="263"/>
      <c r="F70" s="253"/>
      <c r="G70" s="151"/>
      <c r="H70" s="253"/>
      <c r="I70" s="151"/>
      <c r="J70" s="42"/>
      <c r="K70" s="255"/>
      <c r="L70" s="253"/>
      <c r="M70" s="80"/>
      <c r="N70" s="81" t="s">
        <v>218</v>
      </c>
      <c r="O70" s="158" t="str">
        <f t="shared" ref="O70:P73" si="12">IF($C$69="Oportunidad","NO APLICA","")</f>
        <v/>
      </c>
      <c r="P70" s="158" t="str">
        <f t="shared" si="12"/>
        <v/>
      </c>
      <c r="Q70" s="253"/>
      <c r="R70" s="151"/>
      <c r="S70" s="253"/>
      <c r="T70" s="151"/>
      <c r="U70" s="42"/>
      <c r="V70" s="255"/>
      <c r="W70" s="145"/>
      <c r="X70" s="148"/>
      <c r="Y70" s="101"/>
      <c r="Z70" s="145"/>
      <c r="AA70" s="291"/>
    </row>
    <row r="71" spans="1:27" x14ac:dyDescent="0.25">
      <c r="A71" s="257"/>
      <c r="B71" s="263"/>
      <c r="C71" s="253"/>
      <c r="D71" s="80"/>
      <c r="E71" s="263"/>
      <c r="F71" s="253"/>
      <c r="G71" s="151"/>
      <c r="H71" s="253"/>
      <c r="I71" s="151"/>
      <c r="J71" s="42"/>
      <c r="K71" s="255"/>
      <c r="L71" s="253"/>
      <c r="M71" s="80"/>
      <c r="N71" s="81" t="s">
        <v>218</v>
      </c>
      <c r="O71" s="158" t="str">
        <f t="shared" si="12"/>
        <v/>
      </c>
      <c r="P71" s="158" t="str">
        <f t="shared" si="12"/>
        <v/>
      </c>
      <c r="Q71" s="253"/>
      <c r="R71" s="151"/>
      <c r="S71" s="253"/>
      <c r="T71" s="151"/>
      <c r="U71" s="42"/>
      <c r="V71" s="255"/>
      <c r="W71" s="145"/>
      <c r="X71" s="148"/>
      <c r="Y71" s="101"/>
      <c r="Z71" s="145"/>
      <c r="AA71" s="291"/>
    </row>
    <row r="72" spans="1:27" x14ac:dyDescent="0.25">
      <c r="A72" s="257"/>
      <c r="B72" s="263"/>
      <c r="C72" s="253"/>
      <c r="D72" s="80"/>
      <c r="E72" s="263"/>
      <c r="F72" s="253"/>
      <c r="G72" s="151"/>
      <c r="H72" s="253"/>
      <c r="I72" s="151"/>
      <c r="J72" s="42"/>
      <c r="K72" s="255"/>
      <c r="L72" s="253"/>
      <c r="M72" s="80"/>
      <c r="N72" s="81" t="s">
        <v>218</v>
      </c>
      <c r="O72" s="158" t="str">
        <f t="shared" si="12"/>
        <v/>
      </c>
      <c r="P72" s="158" t="str">
        <f t="shared" si="12"/>
        <v/>
      </c>
      <c r="Q72" s="253"/>
      <c r="R72" s="151"/>
      <c r="S72" s="253"/>
      <c r="T72" s="151"/>
      <c r="U72" s="42"/>
      <c r="V72" s="255"/>
      <c r="W72" s="145"/>
      <c r="X72" s="148"/>
      <c r="Y72" s="101"/>
      <c r="Z72" s="145"/>
      <c r="AA72" s="291"/>
    </row>
    <row r="73" spans="1:27" x14ac:dyDescent="0.25">
      <c r="A73" s="257"/>
      <c r="B73" s="264"/>
      <c r="C73" s="254"/>
      <c r="D73" s="80"/>
      <c r="E73" s="264"/>
      <c r="F73" s="254"/>
      <c r="G73" s="151"/>
      <c r="H73" s="254"/>
      <c r="I73" s="151"/>
      <c r="J73" s="42"/>
      <c r="K73" s="255"/>
      <c r="L73" s="254"/>
      <c r="M73" s="80"/>
      <c r="N73" s="81" t="s">
        <v>218</v>
      </c>
      <c r="O73" s="158" t="str">
        <f t="shared" si="12"/>
        <v/>
      </c>
      <c r="P73" s="158" t="str">
        <f t="shared" si="12"/>
        <v/>
      </c>
      <c r="Q73" s="254"/>
      <c r="R73" s="151"/>
      <c r="S73" s="254"/>
      <c r="T73" s="151"/>
      <c r="U73" s="42"/>
      <c r="V73" s="255"/>
      <c r="W73" s="145"/>
      <c r="X73" s="148"/>
      <c r="Y73" s="101"/>
      <c r="Z73" s="145"/>
      <c r="AA73" s="292"/>
    </row>
    <row r="74" spans="1:27" ht="119.25" customHeight="1" x14ac:dyDescent="0.25">
      <c r="A74" s="257">
        <v>14</v>
      </c>
      <c r="B74" s="262" t="s">
        <v>549</v>
      </c>
      <c r="C74" s="252" t="s">
        <v>330</v>
      </c>
      <c r="D74" s="99" t="s">
        <v>550</v>
      </c>
      <c r="E74" s="261" t="s">
        <v>551</v>
      </c>
      <c r="F74" s="252" t="s">
        <v>209</v>
      </c>
      <c r="G74" s="151">
        <f>IF(F74="1 - Rara vez",1,IF(F74="2 - Improbable",2,IF(F74="3 - Posible",3,IF(F74="4 - Probable",4,IF(F74="5 - Casi seguro",5,IF(F74="1 - Baja",6,IF(F74="2 - Media",7,IF(F74="3 - Alta",8,IF(F74="Seleccione",0)))))))))</f>
        <v>5</v>
      </c>
      <c r="H74" s="252" t="s">
        <v>213</v>
      </c>
      <c r="I74" s="151">
        <f>IF(H74="1 -Insignificante",1,IF(H74="2 -Menor",2,IF(H74="3 -Moderado",3,IF(H74="5 -Moderado",6,IF(H74="4 -Mayor",4,IF(H74="10 -Mayor",7,IF(H74="5 -Catastrófico",5,IF(H74="20 -Catastrófico",8,IF(H74="1 - Mínimo/Leve",9,IF(H74="2 - Importante",10,IF(H74="3 - Fuerte",11,IF(H74="Seleccione",0))))))))))))</f>
        <v>4</v>
      </c>
      <c r="J74" s="42">
        <f>IF(AND(G74=1,I74=1),1,IF(AND(G74=1,I74=2),2,IF(AND(G74=1,I74=3),3,IF(AND(G74=1,I74=4),4,IF(AND(G74=1,I74=5),5,IF(AND(G74=2,I74=1),6,IF(AND(G74=2,I74=2),7,IF(AND(G74=2,I74=3),8,IF(AND(G74=2,I74=4),9,IF(AND(G74=2,I74=5),10,IF(AND(G74=3,I74=1),11,IF(AND(G74=3,I74=2),12,IF(AND(G74=3,I74=3),13,IF(AND(G74=3,I74=4),14,IF(AND(G74=3,I74=5),15,IF(AND(G74=4,I74=1),16,IF(AND(G74=4,I74=2),17,IF(AND(G74=4,I74=3),18,IF(AND(G74=4,I74=4),19,IF(AND(G74=4,I74=5),20,IF(AND(G74=5,I74=1),21,IF(AND(G74=5,I74=2),22,IF(AND(G74=5,I74=3),23,IF(AND(G74=5,I74=4),24,IF(AND(G74=5,I74=5),25,IF(AND(G74=1,I74=6),26,IF(AND(G74=1,I74=7),27,IF(AND(G74=1,I74=8),28,IF(AND(G74=2,I74=6),29,IF(AND(G74=2,I74=7),30,IF(AND(G74=2,I74=8),31,IF(AND(G74=3,I74=6),32,IF(AND(G74=3,I74=7),33,IF(AND(G74=3,I74=8),34,IF(AND(G74=4,I74=6),35,IF(AND(G74=4,I74=7),36,IF(AND(G74=4,I74=8),37,IF(AND(G74=5,I74=6),38,IF(AND(G74=5,I74=7),39,IF(AND(G74=5,I74=8),40,IF(AND(G74=6,I74=9),41,IF(AND(G74=6,I74=10),42,IF(AND(G74=6,I74=11),43,IF(AND(G74=7,I74=9),44,IF(AND(G74=7,I74=10),45,IF(AND(G74=7,I74=11),46,IF(AND(G74=8,I74=9),47,IF(AND(G74=8,I74=10),48,IF(AND(G74=8,I74=11),49,"Seleccione")))))))))))))))))))))))))))))))))))))))))))))))))</f>
        <v>24</v>
      </c>
      <c r="K74" s="255" t="str">
        <f>IF(J74=1,'Etapa 2 - Análisis'!$Y$4,IF(J74=2,'Etapa 2 - Análisis'!$Z$4,IF(J74=6,'Etapa 2 - Análisis'!$AD$4,IF(J74=7,'Etapa 2 - Análisis'!$AE$4,IF(J74=11,'Etapa 2 - Análisis'!$AI$4,IF(J74=3,'Etapa 2 - Análisis'!$AA$4,IF(J74=8,'Etapa 2 - Análisis'!$AF$4,IF(J74=12,'Etapa 2 - Análisis'!$AJ$4,IF(J74=16,'Etapa 2 - Análisis'!$AN$4,IF(J74=4,'Etapa 2 - Análisis'!$AB$4,IF(J74=5,'Etapa 2 - Análisis'!$AC$4,IF(J74=9,'Etapa 2 - Análisis'!$AG$4,IF(J74=13,'Etapa 2 - Análisis'!$AK$4,IF(J74=17,'Etapa 2 - Análisis'!$AO$4,IF(J74=18,'Etapa 2 - Análisis'!$AP$4,IF(J74=21,'Etapa 2 - Análisis'!$AS$4,IF(J74=22,'Etapa 2 - Análisis'!$AT$4,IF(J74=10,'Etapa 2 - Análisis'!$AH$4,IF(J74=14,'Etapa 2 - Análisis'!$AL$4,IF(J74=15,'Etapa 2 - Análisis'!$AM$4,IF(J74=19,'Etapa 2 - Análisis'!$AQ$4,IF(J74=20,'Etapa 2 - Análisis'!$AR$4,IF(J74=23,'Etapa 2 - Análisis'!$AU$4,IF(J74=24,'Etapa 2 - Análisis'!$AV$4,IF(J74=25,'Etapa 2 - Análisis'!$AW$4,IF(J74=26,'Etapa 2 - Análisis'!$Y$13,IF(J74=27,'Etapa 2 - Análisis'!$Z$13,IF(J74=28,'Etapa 2 - Análisis'!$AA$13,IF(J74=29,'Etapa 2 - Análisis'!$AB$13,IF(J74=30,'Etapa 2 - Análisis'!$AC$13,IF(J74=31,'Etapa 2 - Análisis'!$AD$13,IF(J74=32,'Etapa 2 - Análisis'!$AE$13,IF(J74=33,'Etapa 2 - Análisis'!$AF$13,IF(J74=34,'Etapa 2 - Análisis'!$AG$13,IF(J74=35,'Etapa 2 - Análisis'!$AH$13,IF(J74=36,'Etapa 2 - Análisis'!$AI$13,IF(J74=37,'Etapa 2 - Análisis'!$AJ$13,IF(J74=38,'Etapa 2 - Análisis'!$AK$13,IF(J74=39,'Etapa 2 - Análisis'!$AL$13,IF(J74=40,'Etapa 2 - Análisis'!$AM$13,IF(J74=41,'Etapa 2 - Análisis'!$Y$8,IF(J74=42,'Etapa 2 - Análisis'!$Z$8,IF(J74=43,'Etapa 2 - Análisis'!$AA$8,IF(J74=44,'Etapa 2 - Análisis'!$AB$8,IF(J74=45,'Etapa 2 - Análisis'!$AC$8,IF(J74=46,'Etapa 2 - Análisis'!$AD$8,IF(J74=47,'Etapa 2 - Análisis'!$AE$8,IF(J74=48,'Etapa 2 - Análisis'!$AF$8,IF(J74=49,'Etapa 2 - Análisis'!$AG$8,"Sin Zona")))))))))))))))))))))))))))))))))))))))))))))))))</f>
        <v>ZONA DE RIESGO EXTREMA</v>
      </c>
      <c r="L74" s="252" t="s">
        <v>320</v>
      </c>
      <c r="M74" s="80" t="s">
        <v>552</v>
      </c>
      <c r="N74" s="81" t="s">
        <v>225</v>
      </c>
      <c r="O74" s="158" t="s">
        <v>414</v>
      </c>
      <c r="P74" s="151" t="str">
        <f>IF($C$74="Oportunidad","NO APLICA","")</f>
        <v/>
      </c>
      <c r="Q74" s="252" t="s">
        <v>209</v>
      </c>
      <c r="R74" s="151">
        <f>IF(Q74="1 - Rara vez",1,IF(Q74="2 - Improbable",2,IF(Q74="3 - Posible",3,IF(Q74="4 - Probable",4,IF(Q74="5 - Casi seguro",5,IF(Q74="1 - Baja",6,IF(Q74="2 - Media",7,IF(Q74="3 - Alta",8,IF(Q74="NO APLICA","",IF(Q74="Seleccione",0))))))))))</f>
        <v>5</v>
      </c>
      <c r="S74" s="252" t="s">
        <v>213</v>
      </c>
      <c r="T74" s="151">
        <f>IF(S74="1 -Insignificante",1,IF(S74="2 -Menor",2,IF(S74="3 -Moderado",3,IF(S74="4 -Mayor",4,IF(S74="10 -Mayor",7,IF(S74="5 -Catastrófico",5,IF(S74="5 -Moderado",6,IF(S74="20 -Catastrófico",8,IF(S74="1 - Mínimo/Leve",9,IF(S74="2 - Importante",10,IF(S74="3 - Fuerte",11,IF(S74="NO APLICA","",IF(S74="Seleccione",0)))))))))))))</f>
        <v>4</v>
      </c>
      <c r="U74" s="42">
        <f>IF(AND(R74=1,T74=1),1,IF(AND(R74=1,T74=2),2,IF(AND(R74=1,T74=3),3,IF(AND(R74=1,T74=4),4,IF(AND(R74=1,T74=5),5,IF(AND(R74=2,T74=1),6,IF(AND(R74=2,T74=2),7,IF(AND(R74=2,T74=3),8,IF(AND(R74=2,T74=4),9,IF(AND(R74=2,T74=5),10,IF(AND(R74=3,T74=1),11,IF(AND(R74=3,T74=2),12,IF(AND(R74=3,T74=3),13,IF(AND(R74=3,T74=4),14,IF(AND(R74=3,T74=5),15,IF(AND(R74=4,T74=1),16,IF(AND(R74=4,T74=2),17,IF(AND(R74=4,T74=3),18,IF(AND(R74=4,T74=4),19,IF(AND(R74=4,T74=5),20,IF(AND(R74=5,T74=1),21,IF(AND(R74=5,T74=2),22,IF(AND(R74=5,T74=3),23,IF(AND(R74=5,T74=4),24,IF(AND(R74=5,T74=5),25,IF(AND(R74=1,T74=6),26,IF(AND(R74=1,T74=7),27,IF(AND(R74=1,T74=8),28,IF(AND(R74=2,T74=6),29,IF(AND(R74=2,T74=7),30,IF(AND(R74=2,T74=8),31,IF(AND(R74=3,T74=6),32,IF(AND(R74=3,T74=7),33,IF(AND(R74=3,T74=8),34,IF(AND(R74=4,T74=6),35,IF(AND(R74=4,T74=7),36,IF(AND(R74=4,T74=8),37,IF(AND(R74=5,T74=6),38,IF(AND(R74=5,T74=7),39,IF(AND(R74=5,T74=8),40,IF(AND(R74=6,T74=9),41,IF(AND(R74=6,T74=10),42,IF(AND(R74=6,T74=11),43,IF(AND(R74=7,T74=9),44,IF(AND(R74=7,T74=10),45,IF(AND(R74=7,T74=11),46,IF(AND(R74=8,T74=9),47,IF(AND(R74=8,T74=10),48,IF(AND(R74=8,T74=11),49,IF(AND(R74="",T74=""),"","Seleccione"))))))))))))))))))))))))))))))))))))))))))))))))))</f>
        <v>24</v>
      </c>
      <c r="V74" s="255" t="str">
        <f>IF(U74=1,'Etapa 2 - Análisis'!$Y$4,IF(U74=2,'Etapa 2 - Análisis'!$Z$4,IF(U74=6,'Etapa 2 - Análisis'!$AD$4,IF(U74=7,'Etapa 2 - Análisis'!$AE$4,IF(U74=11,'Etapa 2 - Análisis'!$AI$4,IF(U74=3,'Etapa 2 - Análisis'!$AA$4,IF(U74=8,'Etapa 2 - Análisis'!$AF$4,IF(U74=12,'Etapa 2 - Análisis'!$AJ$4,IF(U74=16,'Etapa 2 - Análisis'!$AN$4,IF(U74=4,'Etapa 2 - Análisis'!$AB$4,IF(U74=5,'Etapa 2 - Análisis'!$AC$4,IF(U74=9,'Etapa 2 - Análisis'!$AF$4,IF(U74=13,'Etapa 2 - Análisis'!$AK$4,IF(U74=17,'Etapa 2 - Análisis'!$AO$4,IF(U74=18,'Etapa 2 - Análisis'!$AP$4,IF(U74=21,'Etapa 2 - Análisis'!$AS$4,IF(U74=22,'Etapa 2 - Análisis'!$AT$4,IF(U74=10,'Etapa 2 - Análisis'!$AH$4,IF(U74=14,'Etapa 2 - Análisis'!$AL$4,IF(U74=15,'Etapa 2 - Análisis'!$AM$4,IF(U74=19,'Etapa 2 - Análisis'!$AQ$4,IF(U74=20,'Etapa 2 - Análisis'!$AR$4,IF(U74=23,'Etapa 2 - Análisis'!$AU$4,IF(U74=24,'Etapa 2 - Análisis'!$AV$4,IF(U74=25,'Etapa 2 - Análisis'!$AW$4,IF(U74=26,'Etapa 2 - Análisis'!$Y$13,IF(U74=27,'Etapa 2 - Análisis'!$Z$13,IF(U74=28,'Etapa 2 - Análisis'!$AA$13,IF(U74=29,'Etapa 2 - Análisis'!$AB$13,IF(U74=30,'Etapa 2 - Análisis'!$AC$13,IF(U74=31,'Etapa 2 - Análisis'!$AD$13,IF(U74=32,'Etapa 2 - Análisis'!$AE$13,IF(U74=33,'Etapa 2 - Análisis'!$AF$13,IF(U74=34,'Etapa 2 - Análisis'!$AG$13,IF(U74=35,'Etapa 2 - Análisis'!$AH$13,IF(U74=36,'Etapa 2 - Análisis'!$AI$13,IF(U74=37,'Etapa 2 - Análisis'!$AJ$13,IF(U74=38,'Etapa 2 - Análisis'!$AK$13,IF(U74=39,'Etapa 2 - Análisis'!$AL$13,IF(U74=40,'Etapa 2 - Análisis'!$AM$13,IF(U74=41,'Etapa 2 - Análisis'!$Y$8,IF(U74=42,'Etapa 2 - Análisis'!$Z$8,IF(U74=43,'Etapa 2 - Análisis'!$AA$8,IF(U74=44,'Etapa 2 - Análisis'!$AB$8,IF(U74=45,'Etapa 2 - Análisis'!$AC$8,IF(U74=46,'Etapa 2 - Análisis'!$AD$8,IF(U74=47,'Etapa 2 - Análisis'!$AE$8,IF(U74=48,'Etapa 2 - Análisis'!$AF$8,IF(U74=49,'Etapa 2 - Análisis'!$AG$8,IF(U74="","NO APLICA","Sin Zona"))))))))))))))))))))))))))))))))))))))))))))))))))</f>
        <v>ZONA DE RIESGO EXTREMA</v>
      </c>
      <c r="W74" s="169" t="s">
        <v>541</v>
      </c>
      <c r="X74" s="102">
        <v>44900</v>
      </c>
      <c r="Y74" s="102">
        <v>44912</v>
      </c>
      <c r="Z74" s="169" t="s">
        <v>553</v>
      </c>
      <c r="AA74" s="290" t="s">
        <v>554</v>
      </c>
    </row>
    <row r="75" spans="1:27" x14ac:dyDescent="0.25">
      <c r="A75" s="257"/>
      <c r="B75" s="263"/>
      <c r="C75" s="253"/>
      <c r="D75" s="99"/>
      <c r="E75" s="261"/>
      <c r="F75" s="253"/>
      <c r="G75" s="151"/>
      <c r="H75" s="253"/>
      <c r="I75" s="151"/>
      <c r="J75" s="42"/>
      <c r="K75" s="255"/>
      <c r="L75" s="253"/>
      <c r="M75" s="80"/>
      <c r="N75" s="81" t="s">
        <v>218</v>
      </c>
      <c r="O75" s="158" t="str">
        <f t="shared" ref="O75:P78" si="13">IF($C$74="Oportunidad","NO APLICA","")</f>
        <v/>
      </c>
      <c r="P75" s="158" t="str">
        <f t="shared" si="13"/>
        <v/>
      </c>
      <c r="Q75" s="253"/>
      <c r="R75" s="151"/>
      <c r="S75" s="253"/>
      <c r="T75" s="151"/>
      <c r="U75" s="42"/>
      <c r="V75" s="255"/>
      <c r="W75" s="145"/>
      <c r="X75" s="101"/>
      <c r="Y75" s="101"/>
      <c r="Z75" s="162"/>
      <c r="AA75" s="291"/>
    </row>
    <row r="76" spans="1:27" x14ac:dyDescent="0.25">
      <c r="A76" s="257"/>
      <c r="B76" s="263"/>
      <c r="C76" s="253"/>
      <c r="D76" s="99"/>
      <c r="E76" s="261"/>
      <c r="F76" s="253"/>
      <c r="G76" s="151"/>
      <c r="H76" s="253"/>
      <c r="I76" s="151"/>
      <c r="J76" s="42"/>
      <c r="K76" s="255"/>
      <c r="L76" s="253"/>
      <c r="M76" s="80"/>
      <c r="N76" s="81" t="s">
        <v>218</v>
      </c>
      <c r="O76" s="158" t="str">
        <f t="shared" si="13"/>
        <v/>
      </c>
      <c r="P76" s="158" t="str">
        <f t="shared" si="13"/>
        <v/>
      </c>
      <c r="Q76" s="253"/>
      <c r="R76" s="151"/>
      <c r="S76" s="253"/>
      <c r="T76" s="151"/>
      <c r="U76" s="42"/>
      <c r="V76" s="255"/>
      <c r="W76" s="145"/>
      <c r="X76" s="101"/>
      <c r="Y76" s="101"/>
      <c r="Z76" s="162"/>
      <c r="AA76" s="291"/>
    </row>
    <row r="77" spans="1:27" x14ac:dyDescent="0.25">
      <c r="A77" s="257"/>
      <c r="B77" s="263"/>
      <c r="C77" s="253"/>
      <c r="D77" s="168"/>
      <c r="E77" s="261"/>
      <c r="F77" s="253"/>
      <c r="G77" s="151"/>
      <c r="H77" s="253"/>
      <c r="I77" s="151"/>
      <c r="J77" s="42"/>
      <c r="K77" s="255"/>
      <c r="L77" s="253"/>
      <c r="M77" s="80"/>
      <c r="N77" s="81" t="s">
        <v>218</v>
      </c>
      <c r="O77" s="158" t="str">
        <f t="shared" si="13"/>
        <v/>
      </c>
      <c r="P77" s="158" t="str">
        <f t="shared" si="13"/>
        <v/>
      </c>
      <c r="Q77" s="253"/>
      <c r="R77" s="151"/>
      <c r="S77" s="253"/>
      <c r="T77" s="151"/>
      <c r="U77" s="42"/>
      <c r="V77" s="255"/>
      <c r="W77" s="145"/>
      <c r="X77" s="101"/>
      <c r="Y77" s="101"/>
      <c r="Z77" s="162"/>
      <c r="AA77" s="291"/>
    </row>
    <row r="78" spans="1:27" x14ac:dyDescent="0.25">
      <c r="A78" s="257"/>
      <c r="B78" s="264"/>
      <c r="C78" s="254"/>
      <c r="D78" s="126"/>
      <c r="E78" s="261"/>
      <c r="F78" s="254"/>
      <c r="G78" s="151"/>
      <c r="H78" s="254"/>
      <c r="I78" s="151"/>
      <c r="J78" s="42"/>
      <c r="K78" s="255"/>
      <c r="L78" s="254"/>
      <c r="M78" s="80"/>
      <c r="N78" s="81" t="s">
        <v>218</v>
      </c>
      <c r="O78" s="158" t="str">
        <f t="shared" si="13"/>
        <v/>
      </c>
      <c r="P78" s="158" t="str">
        <f t="shared" si="13"/>
        <v/>
      </c>
      <c r="Q78" s="254"/>
      <c r="R78" s="151"/>
      <c r="S78" s="254"/>
      <c r="T78" s="151"/>
      <c r="U78" s="42"/>
      <c r="V78" s="255"/>
      <c r="W78" s="145"/>
      <c r="X78" s="101"/>
      <c r="Y78" s="101"/>
      <c r="Z78" s="162"/>
      <c r="AA78" s="292"/>
    </row>
    <row r="79" spans="1:27" ht="121.5" customHeight="1" x14ac:dyDescent="0.25">
      <c r="A79" s="257">
        <v>15</v>
      </c>
      <c r="B79" s="262" t="s">
        <v>555</v>
      </c>
      <c r="C79" s="252" t="s">
        <v>330</v>
      </c>
      <c r="D79" s="99" t="s">
        <v>550</v>
      </c>
      <c r="E79" s="261" t="s">
        <v>551</v>
      </c>
      <c r="F79" s="252" t="s">
        <v>209</v>
      </c>
      <c r="G79" s="151">
        <f>IF(F79="1 - Rara vez",1,IF(F79="2 - Improbable",2,IF(F79="3 - Posible",3,IF(F79="4 - Probable",4,IF(F79="5 - Casi seguro",5,IF(F79="1 - Baja",6,IF(F79="2 - Media",7,IF(F79="3 - Alta",8,IF(F79="Seleccione",0)))))))))</f>
        <v>5</v>
      </c>
      <c r="H79" s="252" t="s">
        <v>213</v>
      </c>
      <c r="I79" s="151">
        <f>IF(H79="1 -Insignificante",1,IF(H79="2 -Menor",2,IF(H79="3 -Moderado",3,IF(H79="5 -Moderado",6,IF(H79="4 -Mayor",4,IF(H79="10 -Mayor",7,IF(H79="5 -Catastrófico",5,IF(H79="20 -Catastrófico",8,IF(H79="1 - Mínimo/Leve",9,IF(H79="2 - Importante",10,IF(H79="3 - Fuerte",11,IF(H79="Seleccione",0))))))))))))</f>
        <v>4</v>
      </c>
      <c r="J79" s="42">
        <f>IF(AND(G79=1,I79=1),1,IF(AND(G79=1,I79=2),2,IF(AND(G79=1,I79=3),3,IF(AND(G79=1,I79=4),4,IF(AND(G79=1,I79=5),5,IF(AND(G79=2,I79=1),6,IF(AND(G79=2,I79=2),7,IF(AND(G79=2,I79=3),8,IF(AND(G79=2,I79=4),9,IF(AND(G79=2,I79=5),10,IF(AND(G79=3,I79=1),11,IF(AND(G79=3,I79=2),12,IF(AND(G79=3,I79=3),13,IF(AND(G79=3,I79=4),14,IF(AND(G79=3,I79=5),15,IF(AND(G79=4,I79=1),16,IF(AND(G79=4,I79=2),17,IF(AND(G79=4,I79=3),18,IF(AND(G79=4,I79=4),19,IF(AND(G79=4,I79=5),20,IF(AND(G79=5,I79=1),21,IF(AND(G79=5,I79=2),22,IF(AND(G79=5,I79=3),23,IF(AND(G79=5,I79=4),24,IF(AND(G79=5,I79=5),25,IF(AND(G79=1,I79=6),26,IF(AND(G79=1,I79=7),27,IF(AND(G79=1,I79=8),28,IF(AND(G79=2,I79=6),29,IF(AND(G79=2,I79=7),30,IF(AND(G79=2,I79=8),31,IF(AND(G79=3,I79=6),32,IF(AND(G79=3,I79=7),33,IF(AND(G79=3,I79=8),34,IF(AND(G79=4,I79=6),35,IF(AND(G79=4,I79=7),36,IF(AND(G79=4,I79=8),37,IF(AND(G79=5,I79=6),38,IF(AND(G79=5,I79=7),39,IF(AND(G79=5,I79=8),40,IF(AND(G79=6,I79=9),41,IF(AND(G79=6,I79=10),42,IF(AND(G79=6,I79=11),43,IF(AND(G79=7,I79=9),44,IF(AND(G79=7,I79=10),45,IF(AND(G79=7,I79=11),46,IF(AND(G79=8,I79=9),47,IF(AND(G79=8,I79=10),48,IF(AND(G79=8,I79=11),49,"Seleccione")))))))))))))))))))))))))))))))))))))))))))))))))</f>
        <v>24</v>
      </c>
      <c r="K79" s="255" t="str">
        <f>IF(J79=1,'Etapa 2 - Análisis'!$Y$4,IF(J79=2,'Etapa 2 - Análisis'!$Z$4,IF(J79=6,'Etapa 2 - Análisis'!$AD$4,IF(J79=7,'Etapa 2 - Análisis'!$AE$4,IF(J79=11,'Etapa 2 - Análisis'!$AI$4,IF(J79=3,'Etapa 2 - Análisis'!$AA$4,IF(J79=8,'Etapa 2 - Análisis'!$AF$4,IF(J79=12,'Etapa 2 - Análisis'!$AJ$4,IF(J79=16,'Etapa 2 - Análisis'!$AN$4,IF(J79=4,'Etapa 2 - Análisis'!$AB$4,IF(J79=5,'Etapa 2 - Análisis'!$AC$4,IF(J79=9,'Etapa 2 - Análisis'!$AG$4,IF(J79=13,'Etapa 2 - Análisis'!$AK$4,IF(J79=17,'Etapa 2 - Análisis'!$AO$4,IF(J79=18,'Etapa 2 - Análisis'!$AP$4,IF(J79=21,'Etapa 2 - Análisis'!$AS$4,IF(J79=22,'Etapa 2 - Análisis'!$AT$4,IF(J79=10,'Etapa 2 - Análisis'!$AH$4,IF(J79=14,'Etapa 2 - Análisis'!$AL$4,IF(J79=15,'Etapa 2 - Análisis'!$AM$4,IF(J79=19,'Etapa 2 - Análisis'!$AQ$4,IF(J79=20,'Etapa 2 - Análisis'!$AR$4,IF(J79=23,'Etapa 2 - Análisis'!$AU$4,IF(J79=24,'Etapa 2 - Análisis'!$AV$4,IF(J79=25,'Etapa 2 - Análisis'!$AW$4,IF(J79=26,'Etapa 2 - Análisis'!$Y$13,IF(J79=27,'Etapa 2 - Análisis'!$Z$13,IF(J79=28,'Etapa 2 - Análisis'!$AA$13,IF(J79=29,'Etapa 2 - Análisis'!$AB$13,IF(J79=30,'Etapa 2 - Análisis'!$AC$13,IF(J79=31,'Etapa 2 - Análisis'!$AD$13,IF(J79=32,'Etapa 2 - Análisis'!$AE$13,IF(J79=33,'Etapa 2 - Análisis'!$AF$13,IF(J79=34,'Etapa 2 - Análisis'!$AG$13,IF(J79=35,'Etapa 2 - Análisis'!$AH$13,IF(J79=36,'Etapa 2 - Análisis'!$AI$13,IF(J79=37,'Etapa 2 - Análisis'!$AJ$13,IF(J79=38,'Etapa 2 - Análisis'!$AK$13,IF(J79=39,'Etapa 2 - Análisis'!$AL$13,IF(J79=40,'Etapa 2 - Análisis'!$AM$13,IF(J79=41,'Etapa 2 - Análisis'!$Y$8,IF(J79=42,'Etapa 2 - Análisis'!$Z$8,IF(J79=43,'Etapa 2 - Análisis'!$AA$8,IF(J79=44,'Etapa 2 - Análisis'!$AB$8,IF(J79=45,'Etapa 2 - Análisis'!$AC$8,IF(J79=46,'Etapa 2 - Análisis'!$AD$8,IF(J79=47,'Etapa 2 - Análisis'!$AE$8,IF(J79=48,'Etapa 2 - Análisis'!$AF$8,IF(J79=49,'Etapa 2 - Análisis'!$AG$8,"Sin Zona")))))))))))))))))))))))))))))))))))))))))))))))))</f>
        <v>ZONA DE RIESGO EXTREMA</v>
      </c>
      <c r="L79" s="252" t="s">
        <v>320</v>
      </c>
      <c r="M79" s="80" t="s">
        <v>552</v>
      </c>
      <c r="N79" s="81" t="s">
        <v>225</v>
      </c>
      <c r="O79" s="158" t="s">
        <v>414</v>
      </c>
      <c r="P79" s="151" t="str">
        <f>IF($C$79="Oportunidad","NO APLICA","")</f>
        <v/>
      </c>
      <c r="Q79" s="252" t="s">
        <v>209</v>
      </c>
      <c r="R79" s="151">
        <f>IF(Q79="1 - Rara vez",1,IF(Q79="2 - Improbable",2,IF(Q79="3 - Posible",3,IF(Q79="4 - Probable",4,IF(Q79="5 - Casi seguro",5,IF(Q79="1 - Baja",6,IF(Q79="2 - Media",7,IF(Q79="3 - Alta",8,IF(Q79="NO APLICA","",IF(Q79="Seleccione",0))))))))))</f>
        <v>5</v>
      </c>
      <c r="S79" s="252" t="s">
        <v>213</v>
      </c>
      <c r="T79" s="151">
        <f>IF(S79="1 -Insignificante",1,IF(S79="2 -Menor",2,IF(S79="3 -Moderado",3,IF(S79="4 -Mayor",4,IF(S79="10 -Mayor",7,IF(S79="5 -Catastrófico",5,IF(S79="5 -Moderado",6,IF(S79="20 -Catastrófico",8,IF(S79="1 - Mínimo/Leve",9,IF(S79="2 - Importante",10,IF(S79="3 - Fuerte",11,IF(S79="NO APLICA","",IF(S79="Seleccione",0)))))))))))))</f>
        <v>4</v>
      </c>
      <c r="U79" s="42">
        <f>IF(AND(R79=1,T79=1),1,IF(AND(R79=1,T79=2),2,IF(AND(R79=1,T79=3),3,IF(AND(R79=1,T79=4),4,IF(AND(R79=1,T79=5),5,IF(AND(R79=2,T79=1),6,IF(AND(R79=2,T79=2),7,IF(AND(R79=2,T79=3),8,IF(AND(R79=2,T79=4),9,IF(AND(R79=2,T79=5),10,IF(AND(R79=3,T79=1),11,IF(AND(R79=3,T79=2),12,IF(AND(R79=3,T79=3),13,IF(AND(R79=3,T79=4),14,IF(AND(R79=3,T79=5),15,IF(AND(R79=4,T79=1),16,IF(AND(R79=4,T79=2),17,IF(AND(R79=4,T79=3),18,IF(AND(R79=4,T79=4),19,IF(AND(R79=4,T79=5),20,IF(AND(R79=5,T79=1),21,IF(AND(R79=5,T79=2),22,IF(AND(R79=5,T79=3),23,IF(AND(R79=5,T79=4),24,IF(AND(R79=5,T79=5),25,IF(AND(R79=1,T79=6),26,IF(AND(R79=1,T79=7),27,IF(AND(R79=1,T79=8),28,IF(AND(R79=2,T79=6),29,IF(AND(R79=2,T79=7),30,IF(AND(R79=2,T79=8),31,IF(AND(R79=3,T79=6),32,IF(AND(R79=3,T79=7),33,IF(AND(R79=3,T79=8),34,IF(AND(R79=4,T79=6),35,IF(AND(R79=4,T79=7),36,IF(AND(R79=4,T79=8),37,IF(AND(R79=5,T79=6),38,IF(AND(R79=5,T79=7),39,IF(AND(R79=5,T79=8),40,IF(AND(R79=6,T79=9),41,IF(AND(R79=6,T79=10),42,IF(AND(R79=6,T79=11),43,IF(AND(R79=7,T79=9),44,IF(AND(R79=7,T79=10),45,IF(AND(R79=7,T79=11),46,IF(AND(R79=8,T79=9),47,IF(AND(R79=8,T79=10),48,IF(AND(R79=8,T79=11),49,IF(AND(R79="",T79=""),"","Seleccione"))))))))))))))))))))))))))))))))))))))))))))))))))</f>
        <v>24</v>
      </c>
      <c r="V79" s="255" t="str">
        <f>IF(U79=1,'Etapa 2 - Análisis'!$Y$4,IF(U79=2,'Etapa 2 - Análisis'!$Z$4,IF(U79=6,'Etapa 2 - Análisis'!$AD$4,IF(U79=7,'Etapa 2 - Análisis'!$AE$4,IF(U79=11,'Etapa 2 - Análisis'!$AI$4,IF(U79=3,'Etapa 2 - Análisis'!$AA$4,IF(U79=8,'Etapa 2 - Análisis'!$AF$4,IF(U79=12,'Etapa 2 - Análisis'!$AJ$4,IF(U79=16,'Etapa 2 - Análisis'!$AN$4,IF(U79=4,'Etapa 2 - Análisis'!$AB$4,IF(U79=5,'Etapa 2 - Análisis'!$AC$4,IF(U79=9,'Etapa 2 - Análisis'!$AF$4,IF(U79=13,'Etapa 2 - Análisis'!$AK$4,IF(U79=17,'Etapa 2 - Análisis'!$AO$4,IF(U79=18,'Etapa 2 - Análisis'!$AP$4,IF(U79=21,'Etapa 2 - Análisis'!$AS$4,IF(U79=22,'Etapa 2 - Análisis'!$AT$4,IF(U79=10,'Etapa 2 - Análisis'!$AH$4,IF(U79=14,'Etapa 2 - Análisis'!$AL$4,IF(U79=15,'Etapa 2 - Análisis'!$AM$4,IF(U79=19,'Etapa 2 - Análisis'!$AQ$4,IF(U79=20,'Etapa 2 - Análisis'!$AR$4,IF(U79=23,'Etapa 2 - Análisis'!$AU$4,IF(U79=24,'Etapa 2 - Análisis'!$AV$4,IF(U79=25,'Etapa 2 - Análisis'!$AW$4,IF(U79=26,'Etapa 2 - Análisis'!$Y$13,IF(U79=27,'Etapa 2 - Análisis'!$Z$13,IF(U79=28,'Etapa 2 - Análisis'!$AA$13,IF(U79=29,'Etapa 2 - Análisis'!$AB$13,IF(U79=30,'Etapa 2 - Análisis'!$AC$13,IF(U79=31,'Etapa 2 - Análisis'!$AD$13,IF(U79=32,'Etapa 2 - Análisis'!$AE$13,IF(U79=33,'Etapa 2 - Análisis'!$AF$13,IF(U79=34,'Etapa 2 - Análisis'!$AG$13,IF(U79=35,'Etapa 2 - Análisis'!$AH$13,IF(U79=36,'Etapa 2 - Análisis'!$AI$13,IF(U79=37,'Etapa 2 - Análisis'!$AJ$13,IF(U79=38,'Etapa 2 - Análisis'!$AK$13,IF(U79=39,'Etapa 2 - Análisis'!$AL$13,IF(U79=40,'Etapa 2 - Análisis'!$AM$13,IF(U79=41,'Etapa 2 - Análisis'!$Y$8,IF(U79=42,'Etapa 2 - Análisis'!$Z$8,IF(U79=43,'Etapa 2 - Análisis'!$AA$8,IF(U79=44,'Etapa 2 - Análisis'!$AB$8,IF(U79=45,'Etapa 2 - Análisis'!$AC$8,IF(U79=46,'Etapa 2 - Análisis'!$AD$8,IF(U79=47,'Etapa 2 - Análisis'!$AE$8,IF(U79=48,'Etapa 2 - Análisis'!$AF$8,IF(U79=49,'Etapa 2 - Análisis'!$AG$8,IF(U79="","NO APLICA","Sin Zona"))))))))))))))))))))))))))))))))))))))))))))))))))</f>
        <v>ZONA DE RIESGO EXTREMA</v>
      </c>
      <c r="W79" s="169" t="s">
        <v>541</v>
      </c>
      <c r="X79" s="102">
        <v>44900</v>
      </c>
      <c r="Y79" s="102">
        <v>44912</v>
      </c>
      <c r="Z79" s="169" t="s">
        <v>556</v>
      </c>
      <c r="AA79" s="256" t="s">
        <v>557</v>
      </c>
    </row>
    <row r="80" spans="1:27" ht="90.75" customHeight="1" x14ac:dyDescent="0.25">
      <c r="A80" s="257"/>
      <c r="B80" s="263"/>
      <c r="C80" s="253"/>
      <c r="D80" s="99"/>
      <c r="E80" s="261"/>
      <c r="F80" s="253"/>
      <c r="G80" s="151"/>
      <c r="H80" s="253"/>
      <c r="I80" s="151"/>
      <c r="J80" s="42"/>
      <c r="K80" s="255"/>
      <c r="L80" s="253"/>
      <c r="M80" s="80"/>
      <c r="N80" s="81" t="s">
        <v>218</v>
      </c>
      <c r="O80" s="158" t="str">
        <f t="shared" ref="O80:P83" si="14">IF($C$79="Oportunidad","NO APLICA","")</f>
        <v/>
      </c>
      <c r="P80" s="158" t="str">
        <f t="shared" si="14"/>
        <v/>
      </c>
      <c r="Q80" s="253"/>
      <c r="R80" s="151"/>
      <c r="S80" s="253"/>
      <c r="T80" s="151"/>
      <c r="U80" s="42"/>
      <c r="V80" s="255"/>
      <c r="W80" s="169"/>
      <c r="X80" s="101"/>
      <c r="Y80" s="101"/>
      <c r="Z80" s="169"/>
      <c r="AA80" s="256"/>
    </row>
    <row r="81" spans="1:27" ht="75" customHeight="1" x14ac:dyDescent="0.25">
      <c r="A81" s="257"/>
      <c r="B81" s="263"/>
      <c r="C81" s="253"/>
      <c r="D81" s="99"/>
      <c r="E81" s="261"/>
      <c r="F81" s="253"/>
      <c r="G81" s="151"/>
      <c r="H81" s="253"/>
      <c r="I81" s="151"/>
      <c r="J81" s="42"/>
      <c r="K81" s="255"/>
      <c r="L81" s="253"/>
      <c r="M81" s="80"/>
      <c r="N81" s="81" t="s">
        <v>218</v>
      </c>
      <c r="O81" s="158" t="str">
        <f t="shared" si="14"/>
        <v/>
      </c>
      <c r="P81" s="158" t="str">
        <f t="shared" si="14"/>
        <v/>
      </c>
      <c r="Q81" s="253"/>
      <c r="R81" s="151"/>
      <c r="S81" s="253"/>
      <c r="T81" s="151"/>
      <c r="U81" s="42"/>
      <c r="V81" s="255"/>
      <c r="W81" s="169"/>
      <c r="X81" s="101"/>
      <c r="Y81" s="101"/>
      <c r="Z81" s="169"/>
      <c r="AA81" s="256"/>
    </row>
    <row r="82" spans="1:27" x14ac:dyDescent="0.25">
      <c r="A82" s="257"/>
      <c r="B82" s="263"/>
      <c r="C82" s="253"/>
      <c r="D82" s="99"/>
      <c r="E82" s="261"/>
      <c r="F82" s="253"/>
      <c r="G82" s="151"/>
      <c r="H82" s="253"/>
      <c r="I82" s="151"/>
      <c r="J82" s="42"/>
      <c r="K82" s="255"/>
      <c r="L82" s="253"/>
      <c r="M82" s="80"/>
      <c r="N82" s="81" t="s">
        <v>218</v>
      </c>
      <c r="O82" s="158" t="str">
        <f t="shared" si="14"/>
        <v/>
      </c>
      <c r="P82" s="158" t="str">
        <f t="shared" si="14"/>
        <v/>
      </c>
      <c r="Q82" s="253"/>
      <c r="R82" s="151"/>
      <c r="S82" s="253"/>
      <c r="T82" s="151"/>
      <c r="U82" s="42"/>
      <c r="V82" s="255"/>
      <c r="W82" s="169"/>
      <c r="X82" s="101"/>
      <c r="Y82" s="101"/>
      <c r="Z82" s="169"/>
      <c r="AA82" s="256"/>
    </row>
    <row r="83" spans="1:27" x14ac:dyDescent="0.25">
      <c r="A83" s="257"/>
      <c r="B83" s="264"/>
      <c r="C83" s="254"/>
      <c r="E83" s="261"/>
      <c r="F83" s="254"/>
      <c r="G83" s="151"/>
      <c r="H83" s="254"/>
      <c r="I83" s="151"/>
      <c r="J83" s="42"/>
      <c r="K83" s="255"/>
      <c r="L83" s="254"/>
      <c r="M83" s="80"/>
      <c r="N83" s="81" t="s">
        <v>218</v>
      </c>
      <c r="O83" s="158" t="str">
        <f t="shared" si="14"/>
        <v/>
      </c>
      <c r="P83" s="158" t="str">
        <f t="shared" si="14"/>
        <v/>
      </c>
      <c r="Q83" s="254"/>
      <c r="R83" s="151"/>
      <c r="S83" s="254"/>
      <c r="T83" s="151"/>
      <c r="U83" s="42"/>
      <c r="V83" s="255"/>
      <c r="W83" s="126"/>
      <c r="X83" s="147"/>
      <c r="Y83" s="147"/>
      <c r="Z83" s="126"/>
      <c r="AA83" s="256"/>
    </row>
    <row r="84" spans="1:27" ht="99" customHeight="1" x14ac:dyDescent="0.25">
      <c r="A84" s="257">
        <v>16</v>
      </c>
      <c r="B84" s="262" t="s">
        <v>558</v>
      </c>
      <c r="C84" s="252" t="s">
        <v>330</v>
      </c>
      <c r="D84" s="99" t="s">
        <v>544</v>
      </c>
      <c r="E84" s="261" t="s">
        <v>559</v>
      </c>
      <c r="F84" s="252" t="s">
        <v>209</v>
      </c>
      <c r="G84" s="151">
        <f>IF(F84="1 - Rara vez",1,IF(F84="2 - Improbable",2,IF(F84="3 - Posible",3,IF(F84="4 - Probable",4,IF(F84="5 - Casi seguro",5,IF(F84="1 - Baja",6,IF(F84="2 - Media",7,IF(F84="3 - Alta",8,IF(F84="Seleccione",0)))))))))</f>
        <v>5</v>
      </c>
      <c r="H84" s="252" t="s">
        <v>213</v>
      </c>
      <c r="I84" s="151">
        <f>IF(H84="1 -Insignificante",1,IF(H84="2 -Menor",2,IF(H84="3 -Moderado",3,IF(H84="5 -Moderado",6,IF(H84="4 -Mayor",4,IF(H84="10 -Mayor",7,IF(H84="5 -Catastrófico",5,IF(H84="20 -Catastrófico",8,IF(H84="1 - Mínimo/Leve",9,IF(H84="2 - Importante",10,IF(H84="3 - Fuerte",11,IF(H84="Seleccione",0))))))))))))</f>
        <v>4</v>
      </c>
      <c r="J84" s="42">
        <f>IF(AND(G84=1,I84=1),1,IF(AND(G84=1,I84=2),2,IF(AND(G84=1,I84=3),3,IF(AND(G84=1,I84=4),4,IF(AND(G84=1,I84=5),5,IF(AND(G84=2,I84=1),6,IF(AND(G84=2,I84=2),7,IF(AND(G84=2,I84=3),8,IF(AND(G84=2,I84=4),9,IF(AND(G84=2,I84=5),10,IF(AND(G84=3,I84=1),11,IF(AND(G84=3,I84=2),12,IF(AND(G84=3,I84=3),13,IF(AND(G84=3,I84=4),14,IF(AND(G84=3,I84=5),15,IF(AND(G84=4,I84=1),16,IF(AND(G84=4,I84=2),17,IF(AND(G84=4,I84=3),18,IF(AND(G84=4,I84=4),19,IF(AND(G84=4,I84=5),20,IF(AND(G84=5,I84=1),21,IF(AND(G84=5,I84=2),22,IF(AND(G84=5,I84=3),23,IF(AND(G84=5,I84=4),24,IF(AND(G84=5,I84=5),25,IF(AND(G84=1,I84=6),26,IF(AND(G84=1,I84=7),27,IF(AND(G84=1,I84=8),28,IF(AND(G84=2,I84=6),29,IF(AND(G84=2,I84=7),30,IF(AND(G84=2,I84=8),31,IF(AND(G84=3,I84=6),32,IF(AND(G84=3,I84=7),33,IF(AND(G84=3,I84=8),34,IF(AND(G84=4,I84=6),35,IF(AND(G84=4,I84=7),36,IF(AND(G84=4,I84=8),37,IF(AND(G84=5,I84=6),38,IF(AND(G84=5,I84=7),39,IF(AND(G84=5,I84=8),40,IF(AND(G84=6,I84=9),41,IF(AND(G84=6,I84=10),42,IF(AND(G84=6,I84=11),43,IF(AND(G84=7,I84=9),44,IF(AND(G84=7,I84=10),45,IF(AND(G84=7,I84=11),46,IF(AND(G84=8,I84=9),47,IF(AND(G84=8,I84=10),48,IF(AND(G84=8,I84=11),49,"Seleccione")))))))))))))))))))))))))))))))))))))))))))))))))</f>
        <v>24</v>
      </c>
      <c r="K84" s="255" t="str">
        <f>IF(J84=1,'Etapa 2 - Análisis'!$Y$4,IF(J84=2,'Etapa 2 - Análisis'!$Z$4,IF(J84=6,'Etapa 2 - Análisis'!$AD$4,IF(J84=7,'Etapa 2 - Análisis'!$AE$4,IF(J84=11,'Etapa 2 - Análisis'!$AI$4,IF(J84=3,'Etapa 2 - Análisis'!$AA$4,IF(J84=8,'Etapa 2 - Análisis'!$AF$4,IF(J84=12,'Etapa 2 - Análisis'!$AJ$4,IF(J84=16,'Etapa 2 - Análisis'!$AN$4,IF(J84=4,'Etapa 2 - Análisis'!$AB$4,IF(J84=5,'Etapa 2 - Análisis'!$AC$4,IF(J84=9,'Etapa 2 - Análisis'!$AG$4,IF(J84=13,'Etapa 2 - Análisis'!$AK$4,IF(J84=17,'Etapa 2 - Análisis'!$AO$4,IF(J84=18,'Etapa 2 - Análisis'!$AP$4,IF(J84=21,'Etapa 2 - Análisis'!$AS$4,IF(J84=22,'Etapa 2 - Análisis'!$AT$4,IF(J84=10,'Etapa 2 - Análisis'!$AH$4,IF(J84=14,'Etapa 2 - Análisis'!$AL$4,IF(J84=15,'Etapa 2 - Análisis'!$AM$4,IF(J84=19,'Etapa 2 - Análisis'!$AQ$4,IF(J84=20,'Etapa 2 - Análisis'!$AR$4,IF(J84=23,'Etapa 2 - Análisis'!$AU$4,IF(J84=24,'Etapa 2 - Análisis'!$AV$4,IF(J84=25,'Etapa 2 - Análisis'!$AW$4,IF(J84=26,'Etapa 2 - Análisis'!$Y$13,IF(J84=27,'Etapa 2 - Análisis'!$Z$13,IF(J84=28,'Etapa 2 - Análisis'!$AA$13,IF(J84=29,'Etapa 2 - Análisis'!$AB$13,IF(J84=30,'Etapa 2 - Análisis'!$AC$13,IF(J84=31,'Etapa 2 - Análisis'!$AD$13,IF(J84=32,'Etapa 2 - Análisis'!$AE$13,IF(J84=33,'Etapa 2 - Análisis'!$AF$13,IF(J84=34,'Etapa 2 - Análisis'!$AG$13,IF(J84=35,'Etapa 2 - Análisis'!$AH$13,IF(J84=36,'Etapa 2 - Análisis'!$AI$13,IF(J84=37,'Etapa 2 - Análisis'!$AJ$13,IF(J84=38,'Etapa 2 - Análisis'!$AK$13,IF(J84=39,'Etapa 2 - Análisis'!$AL$13,IF(J84=40,'Etapa 2 - Análisis'!$AM$13,IF(J84=41,'Etapa 2 - Análisis'!$Y$8,IF(J84=42,'Etapa 2 - Análisis'!$Z$8,IF(J84=43,'Etapa 2 - Análisis'!$AA$8,IF(J84=44,'Etapa 2 - Análisis'!$AB$8,IF(J84=45,'Etapa 2 - Análisis'!$AC$8,IF(J84=46,'Etapa 2 - Análisis'!$AD$8,IF(J84=47,'Etapa 2 - Análisis'!$AE$8,IF(J84=48,'Etapa 2 - Análisis'!$AF$8,IF(J84=49,'Etapa 2 - Análisis'!$AG$8,"Sin Zona")))))))))))))))))))))))))))))))))))))))))))))))))</f>
        <v>ZONA DE RIESGO EXTREMA</v>
      </c>
      <c r="L84" s="252" t="s">
        <v>320</v>
      </c>
      <c r="M84" s="80" t="s">
        <v>560</v>
      </c>
      <c r="N84" s="81" t="s">
        <v>218</v>
      </c>
      <c r="O84" s="158"/>
      <c r="P84" s="151" t="str">
        <f>IF($C$84="Oportunidad","NO APLICA","")</f>
        <v/>
      </c>
      <c r="Q84" s="252" t="s">
        <v>209</v>
      </c>
      <c r="R84" s="151">
        <f>IF(Q84="1 - Rara vez",1,IF(Q84="2 - Improbable",2,IF(Q84="3 - Posible",3,IF(Q84="4 - Probable",4,IF(Q84="5 - Casi seguro",5,IF(Q84="1 - Baja",6,IF(Q84="2 - Media",7,IF(Q84="3 - Alta",8,IF(Q84="NO APLICA","",IF(Q84="Seleccione",0))))))))))</f>
        <v>5</v>
      </c>
      <c r="S84" s="252" t="s">
        <v>213</v>
      </c>
      <c r="T84" s="151">
        <f>IF(S84="1 -Insignificante",1,IF(S84="2 -Menor",2,IF(S84="3 -Moderado",3,IF(S84="4 -Mayor",4,IF(S84="10 -Mayor",7,IF(S84="5 -Catastrófico",5,IF(S84="5 -Moderado",6,IF(S84="20 -Catastrófico",8,IF(S84="1 - Mínimo/Leve",9,IF(S84="2 - Importante",10,IF(S84="3 - Fuerte",11,IF(S84="NO APLICA","",IF(S84="Seleccione",0)))))))))))))</f>
        <v>4</v>
      </c>
      <c r="U84" s="42">
        <f>IF(AND(R84=1,T84=1),1,IF(AND(R84=1,T84=2),2,IF(AND(R84=1,T84=3),3,IF(AND(R84=1,T84=4),4,IF(AND(R84=1,T84=5),5,IF(AND(R84=2,T84=1),6,IF(AND(R84=2,T84=2),7,IF(AND(R84=2,T84=3),8,IF(AND(R84=2,T84=4),9,IF(AND(R84=2,T84=5),10,IF(AND(R84=3,T84=1),11,IF(AND(R84=3,T84=2),12,IF(AND(R84=3,T84=3),13,IF(AND(R84=3,T84=4),14,IF(AND(R84=3,T84=5),15,IF(AND(R84=4,T84=1),16,IF(AND(R84=4,T84=2),17,IF(AND(R84=4,T84=3),18,IF(AND(R84=4,T84=4),19,IF(AND(R84=4,T84=5),20,IF(AND(R84=5,T84=1),21,IF(AND(R84=5,T84=2),22,IF(AND(R84=5,T84=3),23,IF(AND(R84=5,T84=4),24,IF(AND(R84=5,T84=5),25,IF(AND(R84=1,T84=6),26,IF(AND(R84=1,T84=7),27,IF(AND(R84=1,T84=8),28,IF(AND(R84=2,T84=6),29,IF(AND(R84=2,T84=7),30,IF(AND(R84=2,T84=8),31,IF(AND(R84=3,T84=6),32,IF(AND(R84=3,T84=7),33,IF(AND(R84=3,T84=8),34,IF(AND(R84=4,T84=6),35,IF(AND(R84=4,T84=7),36,IF(AND(R84=4,T84=8),37,IF(AND(R84=5,T84=6),38,IF(AND(R84=5,T84=7),39,IF(AND(R84=5,T84=8),40,IF(AND(R84=6,T84=9),41,IF(AND(R84=6,T84=10),42,IF(AND(R84=6,T84=11),43,IF(AND(R84=7,T84=9),44,IF(AND(R84=7,T84=10),45,IF(AND(R84=7,T84=11),46,IF(AND(R84=8,T84=9),47,IF(AND(R84=8,T84=10),48,IF(AND(R84=8,T84=11),49,IF(AND(R84="",T84=""),"","Seleccione"))))))))))))))))))))))))))))))))))))))))))))))))))</f>
        <v>24</v>
      </c>
      <c r="V84" s="255" t="str">
        <f>IF(U84=1,'Etapa 2 - Análisis'!$Y$4,IF(U84=2,'Etapa 2 - Análisis'!$Z$4,IF(U84=6,'Etapa 2 - Análisis'!$AD$4,IF(U84=7,'Etapa 2 - Análisis'!$AE$4,IF(U84=11,'Etapa 2 - Análisis'!$AI$4,IF(U84=3,'Etapa 2 - Análisis'!$AA$4,IF(U84=8,'Etapa 2 - Análisis'!$AF$4,IF(U84=12,'Etapa 2 - Análisis'!$AJ$4,IF(U84=16,'Etapa 2 - Análisis'!$AN$4,IF(U84=4,'Etapa 2 - Análisis'!$AB$4,IF(U84=5,'Etapa 2 - Análisis'!$AC$4,IF(U84=9,'Etapa 2 - Análisis'!$AF$4,IF(U84=13,'Etapa 2 - Análisis'!$AK$4,IF(U84=17,'Etapa 2 - Análisis'!$AO$4,IF(U84=18,'Etapa 2 - Análisis'!$AP$4,IF(U84=21,'Etapa 2 - Análisis'!$AS$4,IF(U84=22,'Etapa 2 - Análisis'!$AT$4,IF(U84=10,'Etapa 2 - Análisis'!$AH$4,IF(U84=14,'Etapa 2 - Análisis'!$AL$4,IF(U84=15,'Etapa 2 - Análisis'!$AM$4,IF(U84=19,'Etapa 2 - Análisis'!$AQ$4,IF(U84=20,'Etapa 2 - Análisis'!$AR$4,IF(U84=23,'Etapa 2 - Análisis'!$AU$4,IF(U84=24,'Etapa 2 - Análisis'!$AV$4,IF(U84=25,'Etapa 2 - Análisis'!$AW$4,IF(U84=26,'Etapa 2 - Análisis'!$Y$13,IF(U84=27,'Etapa 2 - Análisis'!$Z$13,IF(U84=28,'Etapa 2 - Análisis'!$AA$13,IF(U84=29,'Etapa 2 - Análisis'!$AB$13,IF(U84=30,'Etapa 2 - Análisis'!$AC$13,IF(U84=31,'Etapa 2 - Análisis'!$AD$13,IF(U84=32,'Etapa 2 - Análisis'!$AE$13,IF(U84=33,'Etapa 2 - Análisis'!$AF$13,IF(U84=34,'Etapa 2 - Análisis'!$AG$13,IF(U84=35,'Etapa 2 - Análisis'!$AH$13,IF(U84=36,'Etapa 2 - Análisis'!$AI$13,IF(U84=37,'Etapa 2 - Análisis'!$AJ$13,IF(U84=38,'Etapa 2 - Análisis'!$AK$13,IF(U84=39,'Etapa 2 - Análisis'!$AL$13,IF(U84=40,'Etapa 2 - Análisis'!$AM$13,IF(U84=41,'Etapa 2 - Análisis'!$Y$8,IF(U84=42,'Etapa 2 - Análisis'!$Z$8,IF(U84=43,'Etapa 2 - Análisis'!$AA$8,IF(U84=44,'Etapa 2 - Análisis'!$AB$8,IF(U84=45,'Etapa 2 - Análisis'!$AC$8,IF(U84=46,'Etapa 2 - Análisis'!$AD$8,IF(U84=47,'Etapa 2 - Análisis'!$AE$8,IF(U84=48,'Etapa 2 - Análisis'!$AF$8,IF(U84=49,'Etapa 2 - Análisis'!$AG$8,IF(U84="","NO APLICA","Sin Zona"))))))))))))))))))))))))))))))))))))))))))))))))))</f>
        <v>ZONA DE RIESGO EXTREMA</v>
      </c>
      <c r="W84" s="169" t="s">
        <v>541</v>
      </c>
      <c r="X84" s="102">
        <v>44900</v>
      </c>
      <c r="Y84" s="102">
        <v>44912</v>
      </c>
      <c r="Z84" s="169" t="s">
        <v>561</v>
      </c>
      <c r="AA84" s="256" t="s">
        <v>562</v>
      </c>
    </row>
    <row r="85" spans="1:27" x14ac:dyDescent="0.25">
      <c r="A85" s="257"/>
      <c r="B85" s="263"/>
      <c r="C85" s="253"/>
      <c r="D85" s="99"/>
      <c r="E85" s="261"/>
      <c r="F85" s="253"/>
      <c r="G85" s="151"/>
      <c r="H85" s="253"/>
      <c r="I85" s="151"/>
      <c r="J85" s="42"/>
      <c r="K85" s="255"/>
      <c r="L85" s="253"/>
      <c r="M85" s="80"/>
      <c r="N85" s="81" t="s">
        <v>218</v>
      </c>
      <c r="O85" s="158"/>
      <c r="P85" s="158" t="str">
        <f t="shared" ref="O85:P88" si="15">IF($C$84="Oportunidad","NO APLICA","")</f>
        <v/>
      </c>
      <c r="Q85" s="253"/>
      <c r="R85" s="151"/>
      <c r="S85" s="253"/>
      <c r="T85" s="151"/>
      <c r="U85" s="42"/>
      <c r="V85" s="255"/>
      <c r="W85" s="169"/>
      <c r="X85" s="101"/>
      <c r="Y85" s="101"/>
      <c r="Z85" s="169"/>
      <c r="AA85" s="256"/>
    </row>
    <row r="86" spans="1:27" x14ac:dyDescent="0.25">
      <c r="A86" s="257"/>
      <c r="B86" s="263"/>
      <c r="C86" s="253"/>
      <c r="D86" s="99"/>
      <c r="E86" s="261"/>
      <c r="F86" s="253"/>
      <c r="G86" s="151"/>
      <c r="H86" s="253"/>
      <c r="I86" s="151"/>
      <c r="J86" s="42"/>
      <c r="K86" s="255"/>
      <c r="L86" s="253"/>
      <c r="M86" s="134"/>
      <c r="N86" s="81" t="s">
        <v>218</v>
      </c>
      <c r="O86" s="158"/>
      <c r="P86" s="158" t="str">
        <f t="shared" si="15"/>
        <v/>
      </c>
      <c r="Q86" s="253"/>
      <c r="R86" s="151"/>
      <c r="S86" s="253"/>
      <c r="T86" s="151"/>
      <c r="U86" s="42"/>
      <c r="V86" s="255"/>
      <c r="W86" s="169"/>
      <c r="X86" s="101"/>
      <c r="Y86" s="101"/>
      <c r="Z86" s="169"/>
      <c r="AA86" s="256"/>
    </row>
    <row r="87" spans="1:27" x14ac:dyDescent="0.25">
      <c r="A87" s="257"/>
      <c r="B87" s="263"/>
      <c r="C87" s="253"/>
      <c r="D87" s="99"/>
      <c r="E87" s="261"/>
      <c r="F87" s="253"/>
      <c r="G87" s="151"/>
      <c r="H87" s="253"/>
      <c r="I87" s="151"/>
      <c r="J87" s="42"/>
      <c r="K87" s="255"/>
      <c r="L87" s="253"/>
      <c r="M87" s="80"/>
      <c r="N87" s="81" t="s">
        <v>218</v>
      </c>
      <c r="O87" s="158" t="str">
        <f t="shared" si="15"/>
        <v/>
      </c>
      <c r="P87" s="158" t="str">
        <f t="shared" si="15"/>
        <v/>
      </c>
      <c r="Q87" s="253"/>
      <c r="R87" s="151"/>
      <c r="S87" s="253"/>
      <c r="T87" s="151"/>
      <c r="U87" s="42"/>
      <c r="V87" s="255"/>
      <c r="W87" s="169"/>
      <c r="X87" s="101"/>
      <c r="Y87" s="101"/>
      <c r="Z87" s="169"/>
      <c r="AA87" s="256"/>
    </row>
    <row r="88" spans="1:27" x14ac:dyDescent="0.25">
      <c r="A88" s="257"/>
      <c r="B88" s="264"/>
      <c r="C88" s="254"/>
      <c r="D88" s="99"/>
      <c r="E88" s="261"/>
      <c r="F88" s="254"/>
      <c r="G88" s="151"/>
      <c r="H88" s="254"/>
      <c r="I88" s="151"/>
      <c r="J88" s="42"/>
      <c r="K88" s="255"/>
      <c r="L88" s="254"/>
      <c r="M88" s="80"/>
      <c r="N88" s="81" t="s">
        <v>218</v>
      </c>
      <c r="O88" s="158" t="str">
        <f t="shared" si="15"/>
        <v/>
      </c>
      <c r="P88" s="158" t="str">
        <f t="shared" si="15"/>
        <v/>
      </c>
      <c r="Q88" s="254"/>
      <c r="R88" s="151"/>
      <c r="S88" s="254"/>
      <c r="T88" s="151"/>
      <c r="U88" s="42"/>
      <c r="V88" s="255"/>
      <c r="W88" s="169"/>
      <c r="X88" s="101"/>
      <c r="Y88" s="101"/>
      <c r="Z88" s="169"/>
      <c r="AA88" s="256"/>
    </row>
    <row r="89" spans="1:27" ht="118.5" customHeight="1" x14ac:dyDescent="0.25">
      <c r="A89" s="257">
        <v>17</v>
      </c>
      <c r="B89" s="262" t="s">
        <v>563</v>
      </c>
      <c r="C89" s="252" t="s">
        <v>328</v>
      </c>
      <c r="D89" s="80" t="s">
        <v>564</v>
      </c>
      <c r="E89" s="258" t="s">
        <v>566</v>
      </c>
      <c r="F89" s="252" t="s">
        <v>209</v>
      </c>
      <c r="G89" s="151">
        <f>IF(F89="1 - Rara vez",1,IF(F89="2 - Improbable",2,IF(F89="3 - Posible",3,IF(F89="4 - Probable",4,IF(F89="5 - Casi seguro",5,IF(F89="1 - Baja",6,IF(F89="2 - Media",7,IF(F89="3 - Alta",8,IF(F89="Seleccione",0)))))))))</f>
        <v>5</v>
      </c>
      <c r="H89" s="252" t="s">
        <v>214</v>
      </c>
      <c r="I89" s="151">
        <f>IF(H89="1 -Insignificante",1,IF(H89="2 -Menor",2,IF(H89="3 -Moderado",3,IF(H89="5 -Moderado",6,IF(H89="4 -Mayor",4,IF(H89="10 -Mayor",7,IF(H89="5 -Catastrófico",5,IF(H89="20 -Catastrófico",8,IF(H89="1 - Mínimo/Leve",9,IF(H89="2 - Importante",10,IF(H89="3 - Fuerte",11,IF(H89="Seleccione",0))))))))))))</f>
        <v>5</v>
      </c>
      <c r="J89" s="42">
        <f>IF(AND(G89=1,I89=1),1,IF(AND(G89=1,I89=2),2,IF(AND(G89=1,I89=3),3,IF(AND(G89=1,I89=4),4,IF(AND(G89=1,I89=5),5,IF(AND(G89=2,I89=1),6,IF(AND(G89=2,I89=2),7,IF(AND(G89=2,I89=3),8,IF(AND(G89=2,I89=4),9,IF(AND(G89=2,I89=5),10,IF(AND(G89=3,I89=1),11,IF(AND(G89=3,I89=2),12,IF(AND(G89=3,I89=3),13,IF(AND(G89=3,I89=4),14,IF(AND(G89=3,I89=5),15,IF(AND(G89=4,I89=1),16,IF(AND(G89=4,I89=2),17,IF(AND(G89=4,I89=3),18,IF(AND(G89=4,I89=4),19,IF(AND(G89=4,I89=5),20,IF(AND(G89=5,I89=1),21,IF(AND(G89=5,I89=2),22,IF(AND(G89=5,I89=3),23,IF(AND(G89=5,I89=4),24,IF(AND(G89=5,I89=5),25,IF(AND(G89=1,I89=6),26,IF(AND(G89=1,I89=7),27,IF(AND(G89=1,I89=8),28,IF(AND(G89=2,I89=6),29,IF(AND(G89=2,I89=7),30,IF(AND(G89=2,I89=8),31,IF(AND(G89=3,I89=6),32,IF(AND(G89=3,I89=7),33,IF(AND(G89=3,I89=8),34,IF(AND(G89=4,I89=6),35,IF(AND(G89=4,I89=7),36,IF(AND(G89=4,I89=8),37,IF(AND(G89=5,I89=6),38,IF(AND(G89=5,I89=7),39,IF(AND(G89=5,I89=8),40,IF(AND(G89=6,I89=9),41,IF(AND(G89=6,I89=10),42,IF(AND(G89=6,I89=11),43,IF(AND(G89=7,I89=9),44,IF(AND(G89=7,I89=10),45,IF(AND(G89=7,I89=11),46,IF(AND(G89=8,I89=9),47,IF(AND(G89=8,I89=10),48,IF(AND(G89=8,I89=11),49,"Seleccione")))))))))))))))))))))))))))))))))))))))))))))))))</f>
        <v>25</v>
      </c>
      <c r="K89" s="255" t="str">
        <f>IF(J89=1,'Etapa 2 - Análisis'!$Y$4,IF(J89=2,'Etapa 2 - Análisis'!$Z$4,IF(J89=6,'Etapa 2 - Análisis'!$AD$4,IF(J89=7,'Etapa 2 - Análisis'!$AE$4,IF(J89=11,'Etapa 2 - Análisis'!$AI$4,IF(J89=3,'Etapa 2 - Análisis'!$AA$4,IF(J89=8,'Etapa 2 - Análisis'!$AF$4,IF(J89=12,'Etapa 2 - Análisis'!$AJ$4,IF(J89=16,'Etapa 2 - Análisis'!$AN$4,IF(J89=4,'Etapa 2 - Análisis'!$AB$4,IF(J89=5,'Etapa 2 - Análisis'!$AC$4,IF(J89=9,'Etapa 2 - Análisis'!$AG$4,IF(J89=13,'Etapa 2 - Análisis'!$AK$4,IF(J89=17,'Etapa 2 - Análisis'!$AO$4,IF(J89=18,'Etapa 2 - Análisis'!$AP$4,IF(J89=21,'Etapa 2 - Análisis'!$AS$4,IF(J89=22,'Etapa 2 - Análisis'!$AT$4,IF(J89=10,'Etapa 2 - Análisis'!$AH$4,IF(J89=14,'Etapa 2 - Análisis'!$AL$4,IF(J89=15,'Etapa 2 - Análisis'!$AM$4,IF(J89=19,'Etapa 2 - Análisis'!$AQ$4,IF(J89=20,'Etapa 2 - Análisis'!$AR$4,IF(J89=23,'Etapa 2 - Análisis'!$AU$4,IF(J89=24,'Etapa 2 - Análisis'!$AV$4,IF(J89=25,'Etapa 2 - Análisis'!$AW$4,IF(J89=26,'Etapa 2 - Análisis'!$Y$13,IF(J89=27,'Etapa 2 - Análisis'!$Z$13,IF(J89=28,'Etapa 2 - Análisis'!$AA$13,IF(J89=29,'Etapa 2 - Análisis'!$AB$13,IF(J89=30,'Etapa 2 - Análisis'!$AC$13,IF(J89=31,'Etapa 2 - Análisis'!$AD$13,IF(J89=32,'Etapa 2 - Análisis'!$AE$13,IF(J89=33,'Etapa 2 - Análisis'!$AF$13,IF(J89=34,'Etapa 2 - Análisis'!$AG$13,IF(J89=35,'Etapa 2 - Análisis'!$AH$13,IF(J89=36,'Etapa 2 - Análisis'!$AI$13,IF(J89=37,'Etapa 2 - Análisis'!$AJ$13,IF(J89=38,'Etapa 2 - Análisis'!$AK$13,IF(J89=39,'Etapa 2 - Análisis'!$AL$13,IF(J89=40,'Etapa 2 - Análisis'!$AM$13,IF(J89=41,'Etapa 2 - Análisis'!$Y$8,IF(J89=42,'Etapa 2 - Análisis'!$Z$8,IF(J89=43,'Etapa 2 - Análisis'!$AA$8,IF(J89=44,'Etapa 2 - Análisis'!$AB$8,IF(J89=45,'Etapa 2 - Análisis'!$AC$8,IF(J89=46,'Etapa 2 - Análisis'!$AD$8,IF(J89=47,'Etapa 2 - Análisis'!$AE$8,IF(J89=48,'Etapa 2 - Análisis'!$AF$8,IF(J89=49,'Etapa 2 - Análisis'!$AG$8,"Sin Zona")))))))))))))))))))))))))))))))))))))))))))))))))</f>
        <v>ZONA DE RIESGO EXTREMA</v>
      </c>
      <c r="L89" s="252" t="s">
        <v>320</v>
      </c>
      <c r="M89" s="80" t="s">
        <v>567</v>
      </c>
      <c r="N89" s="81" t="s">
        <v>225</v>
      </c>
      <c r="O89" s="158" t="s">
        <v>414</v>
      </c>
      <c r="P89" s="151"/>
      <c r="Q89" s="252" t="s">
        <v>205</v>
      </c>
      <c r="R89" s="151">
        <f>IF(Q89="1 - Rara vez",1,IF(Q89="2 - Improbable",2,IF(Q89="3 - Posible",3,IF(Q89="4 - Probable",4,IF(Q89="5 - Casi seguro",5,IF(Q89="1 - Baja",6,IF(Q89="2 - Media",7,IF(Q89="3 - Alta",8,IF(Q89="NO APLICA","",IF(Q89="Seleccione",0))))))))))</f>
        <v>4</v>
      </c>
      <c r="S89" s="252" t="s">
        <v>212</v>
      </c>
      <c r="T89" s="151">
        <f>IF(S89="1 -Insignificante",1,IF(S89="2 -Menor",2,IF(S89="3 -Moderado",3,IF(S89="4 -Mayor",4,IF(S89="10 -Mayor",7,IF(S89="5 -Catastrófico",5,IF(S89="5 -Moderado",6,IF(S89="20 -Catastrófico",8,IF(S89="1 - Mínimo/Leve",9,IF(S89="2 - Importante",10,IF(S89="3 - Fuerte",11,IF(S89="NO APLICA","",IF(S89="Seleccione",0)))))))))))))</f>
        <v>3</v>
      </c>
      <c r="U89" s="42">
        <f>IF(AND(R89=1,T89=1),1,IF(AND(R89=1,T89=2),2,IF(AND(R89=1,T89=3),3,IF(AND(R89=1,T89=4),4,IF(AND(R89=1,T89=5),5,IF(AND(R89=2,T89=1),6,IF(AND(R89=2,T89=2),7,IF(AND(R89=2,T89=3),8,IF(AND(R89=2,T89=4),9,IF(AND(R89=2,T89=5),10,IF(AND(R89=3,T89=1),11,IF(AND(R89=3,T89=2),12,IF(AND(R89=3,T89=3),13,IF(AND(R89=3,T89=4),14,IF(AND(R89=3,T89=5),15,IF(AND(R89=4,T89=1),16,IF(AND(R89=4,T89=2),17,IF(AND(R89=4,T89=3),18,IF(AND(R89=4,T89=4),19,IF(AND(R89=4,T89=5),20,IF(AND(R89=5,T89=1),21,IF(AND(R89=5,T89=2),22,IF(AND(R89=5,T89=3),23,IF(AND(R89=5,T89=4),24,IF(AND(R89=5,T89=5),25,IF(AND(R89=1,T89=6),26,IF(AND(R89=1,T89=7),27,IF(AND(R89=1,T89=8),28,IF(AND(R89=2,T89=6),29,IF(AND(R89=2,T89=7),30,IF(AND(R89=2,T89=8),31,IF(AND(R89=3,T89=6),32,IF(AND(R89=3,T89=7),33,IF(AND(R89=3,T89=8),34,IF(AND(R89=4,T89=6),35,IF(AND(R89=4,T89=7),36,IF(AND(R89=4,T89=8),37,IF(AND(R89=5,T89=6),38,IF(AND(R89=5,T89=7),39,IF(AND(R89=5,T89=8),40,IF(AND(R89=6,T89=9),41,IF(AND(R89=6,T89=10),42,IF(AND(R89=6,T89=11),43,IF(AND(R89=7,T89=9),44,IF(AND(R89=7,T89=10),45,IF(AND(R89=7,T89=11),46,IF(AND(R89=8,T89=9),47,IF(AND(R89=8,T89=10),48,IF(AND(R89=8,T89=11),49,IF(AND(R89="",T89=""),"","Seleccione"))))))))))))))))))))))))))))))))))))))))))))))))))</f>
        <v>18</v>
      </c>
      <c r="V89" s="255" t="str">
        <f>IF(U89=1,'Etapa 2 - Análisis'!$Y$4,IF(U89=2,'Etapa 2 - Análisis'!$Z$4,IF(U89=6,'Etapa 2 - Análisis'!$AD$4,IF(U89=7,'Etapa 2 - Análisis'!$AE$4,IF(U89=11,'Etapa 2 - Análisis'!$AI$4,IF(U89=3,'Etapa 2 - Análisis'!$AA$4,IF(U89=8,'Etapa 2 - Análisis'!$AF$4,IF(U89=12,'Etapa 2 - Análisis'!$AJ$4,IF(U89=16,'Etapa 2 - Análisis'!$AN$4,IF(U89=4,'Etapa 2 - Análisis'!$AB$4,IF(U89=5,'Etapa 2 - Análisis'!$AC$4,IF(U89=9,'Etapa 2 - Análisis'!$AF$4,IF(U89=13,'Etapa 2 - Análisis'!$AK$4,IF(U89=17,'Etapa 2 - Análisis'!$AO$4,IF(U89=18,'Etapa 2 - Análisis'!$AP$4,IF(U89=21,'Etapa 2 - Análisis'!$AS$4,IF(U89=22,'Etapa 2 - Análisis'!$AT$4,IF(U89=10,'Etapa 2 - Análisis'!$AH$4,IF(U89=14,'Etapa 2 - Análisis'!$AL$4,IF(U89=15,'Etapa 2 - Análisis'!$AM$4,IF(U89=19,'Etapa 2 - Análisis'!$AQ$4,IF(U89=20,'Etapa 2 - Análisis'!$AR$4,IF(U89=23,'Etapa 2 - Análisis'!$AU$4,IF(U89=24,'Etapa 2 - Análisis'!$AV$4,IF(U89=25,'Etapa 2 - Análisis'!$AW$4,IF(U89=26,'Etapa 2 - Análisis'!$Y$13,IF(U89=27,'Etapa 2 - Análisis'!$Z$13,IF(U89=28,'Etapa 2 - Análisis'!$AA$13,IF(U89=29,'Etapa 2 - Análisis'!$AB$13,IF(U89=30,'Etapa 2 - Análisis'!$AC$13,IF(U89=31,'Etapa 2 - Análisis'!$AD$13,IF(U89=32,'Etapa 2 - Análisis'!$AE$13,IF(U89=33,'Etapa 2 - Análisis'!$AF$13,IF(U89=34,'Etapa 2 - Análisis'!$AG$13,IF(U89=35,'Etapa 2 - Análisis'!$AH$13,IF(U89=36,'Etapa 2 - Análisis'!$AI$13,IF(U89=37,'Etapa 2 - Análisis'!$AJ$13,IF(U89=38,'Etapa 2 - Análisis'!$AK$13,IF(U89=39,'Etapa 2 - Análisis'!$AL$13,IF(U89=40,'Etapa 2 - Análisis'!$AM$13,IF(U89=41,'Etapa 2 - Análisis'!$Y$8,IF(U89=42,'Etapa 2 - Análisis'!$Z$8,IF(U89=43,'Etapa 2 - Análisis'!$AA$8,IF(U89=44,'Etapa 2 - Análisis'!$AB$8,IF(U89=45,'Etapa 2 - Análisis'!$AC$8,IF(U89=46,'Etapa 2 - Análisis'!$AD$8,IF(U89=47,'Etapa 2 - Análisis'!$AE$8,IF(U89=48,'Etapa 2 - Análisis'!$AF$8,IF(U89=49,'Etapa 2 - Análisis'!$AG$8,IF(U89="","NO APLICA","Sin Zona"))))))))))))))))))))))))))))))))))))))))))))))))))</f>
        <v>ZONA DE RIESGO ALTA</v>
      </c>
      <c r="W89" s="192" t="s">
        <v>568</v>
      </c>
      <c r="X89" s="193" t="s">
        <v>569</v>
      </c>
      <c r="Y89" s="194" t="s">
        <v>442</v>
      </c>
      <c r="Z89" s="192" t="s">
        <v>570</v>
      </c>
      <c r="AA89" s="215" t="s">
        <v>571</v>
      </c>
    </row>
    <row r="90" spans="1:27" ht="101.25" customHeight="1" x14ac:dyDescent="0.25">
      <c r="A90" s="257"/>
      <c r="B90" s="263"/>
      <c r="C90" s="253"/>
      <c r="D90" s="80" t="s">
        <v>565</v>
      </c>
      <c r="E90" s="259"/>
      <c r="F90" s="253"/>
      <c r="G90" s="151"/>
      <c r="H90" s="253"/>
      <c r="I90" s="151"/>
      <c r="J90" s="42"/>
      <c r="K90" s="255"/>
      <c r="L90" s="253"/>
      <c r="M90" s="80" t="s">
        <v>567</v>
      </c>
      <c r="N90" s="81" t="s">
        <v>226</v>
      </c>
      <c r="O90" s="158"/>
      <c r="P90" s="158" t="s">
        <v>414</v>
      </c>
      <c r="Q90" s="253"/>
      <c r="R90" s="151"/>
      <c r="S90" s="253"/>
      <c r="T90" s="151"/>
      <c r="U90" s="42"/>
      <c r="V90" s="255"/>
      <c r="W90" s="192" t="s">
        <v>568</v>
      </c>
      <c r="X90" s="193" t="s">
        <v>569</v>
      </c>
      <c r="Y90" s="194" t="s">
        <v>442</v>
      </c>
      <c r="Z90" s="192" t="s">
        <v>570</v>
      </c>
      <c r="AA90" s="216" t="s">
        <v>572</v>
      </c>
    </row>
    <row r="91" spans="1:27" ht="42.75" customHeight="1" x14ac:dyDescent="0.25">
      <c r="A91" s="257"/>
      <c r="B91" s="263"/>
      <c r="C91" s="253"/>
      <c r="D91" s="99"/>
      <c r="E91" s="259"/>
      <c r="F91" s="253"/>
      <c r="G91" s="151"/>
      <c r="H91" s="253"/>
      <c r="I91" s="151"/>
      <c r="J91" s="42"/>
      <c r="K91" s="255"/>
      <c r="L91" s="253"/>
      <c r="M91" s="134"/>
      <c r="N91" s="81" t="s">
        <v>218</v>
      </c>
      <c r="O91" s="158"/>
      <c r="P91" s="158" t="str">
        <f t="shared" ref="O91:P93" si="16">IF($C$89="Oportunidad","NO APLICA","")</f>
        <v/>
      </c>
      <c r="Q91" s="253"/>
      <c r="R91" s="151"/>
      <c r="S91" s="253"/>
      <c r="T91" s="151"/>
      <c r="U91" s="42"/>
      <c r="V91" s="255"/>
      <c r="W91" s="159"/>
      <c r="X91" s="145"/>
      <c r="Y91" s="145"/>
      <c r="Z91" s="159"/>
      <c r="AA91" s="217"/>
    </row>
    <row r="92" spans="1:27" ht="36" customHeight="1" x14ac:dyDescent="0.25">
      <c r="A92" s="257"/>
      <c r="B92" s="263"/>
      <c r="C92" s="253"/>
      <c r="D92" s="99"/>
      <c r="E92" s="259"/>
      <c r="F92" s="253"/>
      <c r="G92" s="151"/>
      <c r="H92" s="253"/>
      <c r="I92" s="151"/>
      <c r="J92" s="42"/>
      <c r="K92" s="255"/>
      <c r="L92" s="253"/>
      <c r="M92" s="80"/>
      <c r="N92" s="81" t="s">
        <v>218</v>
      </c>
      <c r="O92" s="158" t="str">
        <f t="shared" si="16"/>
        <v/>
      </c>
      <c r="P92" s="158" t="str">
        <f t="shared" si="16"/>
        <v/>
      </c>
      <c r="Q92" s="253"/>
      <c r="R92" s="151"/>
      <c r="S92" s="253"/>
      <c r="T92" s="151"/>
      <c r="U92" s="42"/>
      <c r="V92" s="255"/>
      <c r="W92" s="159"/>
      <c r="X92" s="101"/>
      <c r="Y92" s="101"/>
      <c r="Z92" s="159"/>
      <c r="AA92" s="217"/>
    </row>
    <row r="93" spans="1:27" ht="34.5" customHeight="1" x14ac:dyDescent="0.25">
      <c r="A93" s="257"/>
      <c r="B93" s="264"/>
      <c r="C93" s="254"/>
      <c r="D93" s="126"/>
      <c r="E93" s="260"/>
      <c r="F93" s="254"/>
      <c r="G93" s="151"/>
      <c r="H93" s="254"/>
      <c r="I93" s="151"/>
      <c r="J93" s="42"/>
      <c r="K93" s="255"/>
      <c r="L93" s="254"/>
      <c r="M93" s="80"/>
      <c r="N93" s="81" t="s">
        <v>218</v>
      </c>
      <c r="O93" s="158" t="str">
        <f t="shared" si="16"/>
        <v/>
      </c>
      <c r="P93" s="158" t="str">
        <f t="shared" si="16"/>
        <v/>
      </c>
      <c r="Q93" s="254"/>
      <c r="R93" s="151"/>
      <c r="S93" s="254"/>
      <c r="T93" s="151"/>
      <c r="U93" s="42"/>
      <c r="V93" s="255"/>
      <c r="W93" s="126"/>
      <c r="X93" s="147"/>
      <c r="Y93" s="147"/>
      <c r="Z93" s="126"/>
      <c r="AA93" s="217"/>
    </row>
    <row r="94" spans="1:27" ht="90.75" customHeight="1" x14ac:dyDescent="0.25">
      <c r="A94" s="257">
        <v>18</v>
      </c>
      <c r="B94" s="262" t="s">
        <v>580</v>
      </c>
      <c r="C94" s="252" t="s">
        <v>328</v>
      </c>
      <c r="D94" s="99" t="s">
        <v>574</v>
      </c>
      <c r="E94" s="258" t="s">
        <v>576</v>
      </c>
      <c r="F94" s="252" t="s">
        <v>209</v>
      </c>
      <c r="G94" s="151">
        <f>IF(F94="1 - Rara vez",1,IF(F94="2 - Improbable",2,IF(F94="3 - Posible",3,IF(F94="4 - Probable",4,IF(F94="5 - Casi seguro",5,IF(F94="1 - Baja",6,IF(F94="2 - Media",7,IF(F94="3 - Alta",8,IF(F94="Seleccione",0)))))))))</f>
        <v>5</v>
      </c>
      <c r="H94" s="252" t="s">
        <v>213</v>
      </c>
      <c r="I94" s="151">
        <f>IF(H94="1 -Insignificante",1,IF(H94="2 -Menor",2,IF(H94="3 -Moderado",3,IF(H94="5 -Moderado",6,IF(H94="4 -Mayor",4,IF(H94="10 -Mayor",7,IF(H94="5 -Catastrófico",5,IF(H94="20 -Catastrófico",8,IF(H94="1 - Mínimo/Leve",9,IF(H94="2 - Importante",10,IF(H94="3 - Fuerte",11,IF(H94="Seleccione",0))))))))))))</f>
        <v>4</v>
      </c>
      <c r="J94" s="42">
        <f>IF(AND(G94=1,I94=1),1,IF(AND(G94=1,I94=2),2,IF(AND(G94=1,I94=3),3,IF(AND(G94=1,I94=4),4,IF(AND(G94=1,I94=5),5,IF(AND(G94=2,I94=1),6,IF(AND(G94=2,I94=2),7,IF(AND(G94=2,I94=3),8,IF(AND(G94=2,I94=4),9,IF(AND(G94=2,I94=5),10,IF(AND(G94=3,I94=1),11,IF(AND(G94=3,I94=2),12,IF(AND(G94=3,I94=3),13,IF(AND(G94=3,I94=4),14,IF(AND(G94=3,I94=5),15,IF(AND(G94=4,I94=1),16,IF(AND(G94=4,I94=2),17,IF(AND(G94=4,I94=3),18,IF(AND(G94=4,I94=4),19,IF(AND(G94=4,I94=5),20,IF(AND(G94=5,I94=1),21,IF(AND(G94=5,I94=2),22,IF(AND(G94=5,I94=3),23,IF(AND(G94=5,I94=4),24,IF(AND(G94=5,I94=5),25,IF(AND(G94=1,I94=6),26,IF(AND(G94=1,I94=7),27,IF(AND(G94=1,I94=8),28,IF(AND(G94=2,I94=6),29,IF(AND(G94=2,I94=7),30,IF(AND(G94=2,I94=8),31,IF(AND(G94=3,I94=6),32,IF(AND(G94=3,I94=7),33,IF(AND(G94=3,I94=8),34,IF(AND(G94=4,I94=6),35,IF(AND(G94=4,I94=7),36,IF(AND(G94=4,I94=8),37,IF(AND(G94=5,I94=6),38,IF(AND(G94=5,I94=7),39,IF(AND(G94=5,I94=8),40,IF(AND(G94=6,I94=9),41,IF(AND(G94=6,I94=10),42,IF(AND(G94=6,I94=11),43,IF(AND(G94=7,I94=9),44,IF(AND(G94=7,I94=10),45,IF(AND(G94=7,I94=11),46,IF(AND(G94=8,I94=9),47,IF(AND(G94=8,I94=10),48,IF(AND(G94=8,I94=11),49,"Seleccione")))))))))))))))))))))))))))))))))))))))))))))))))</f>
        <v>24</v>
      </c>
      <c r="K94" s="255" t="str">
        <f>IF(J94=1,'Etapa 2 - Análisis'!$Y$4,IF(J94=2,'Etapa 2 - Análisis'!$Z$4,IF(J94=6,'Etapa 2 - Análisis'!$AD$4,IF(J94=7,'Etapa 2 - Análisis'!$AE$4,IF(J94=11,'Etapa 2 - Análisis'!$AI$4,IF(J94=3,'Etapa 2 - Análisis'!$AA$4,IF(J94=8,'Etapa 2 - Análisis'!$AF$4,IF(J94=12,'Etapa 2 - Análisis'!$AJ$4,IF(J94=16,'Etapa 2 - Análisis'!$AN$4,IF(J94=4,'Etapa 2 - Análisis'!$AB$4,IF(J94=5,'Etapa 2 - Análisis'!$AC$4,IF(J94=9,'Etapa 2 - Análisis'!$AG$4,IF(J94=13,'Etapa 2 - Análisis'!$AK$4,IF(J94=17,'Etapa 2 - Análisis'!$AO$4,IF(J94=18,'Etapa 2 - Análisis'!$AP$4,IF(J94=21,'Etapa 2 - Análisis'!$AS$4,IF(J94=22,'Etapa 2 - Análisis'!$AT$4,IF(J94=10,'Etapa 2 - Análisis'!$AH$4,IF(J94=14,'Etapa 2 - Análisis'!$AL$4,IF(J94=15,'Etapa 2 - Análisis'!$AM$4,IF(J94=19,'Etapa 2 - Análisis'!$AQ$4,IF(J94=20,'Etapa 2 - Análisis'!$AR$4,IF(J94=23,'Etapa 2 - Análisis'!$AU$4,IF(J94=24,'Etapa 2 - Análisis'!$AV$4,IF(J94=25,'Etapa 2 - Análisis'!$AW$4,IF(J94=26,'Etapa 2 - Análisis'!$Y$13,IF(J94=27,'Etapa 2 - Análisis'!$Z$13,IF(J94=28,'Etapa 2 - Análisis'!$AA$13,IF(J94=29,'Etapa 2 - Análisis'!$AB$13,IF(J94=30,'Etapa 2 - Análisis'!$AC$13,IF(J94=31,'Etapa 2 - Análisis'!$AD$13,IF(J94=32,'Etapa 2 - Análisis'!$AE$13,IF(J94=33,'Etapa 2 - Análisis'!$AF$13,IF(J94=34,'Etapa 2 - Análisis'!$AG$13,IF(J94=35,'Etapa 2 - Análisis'!$AH$13,IF(J94=36,'Etapa 2 - Análisis'!$AI$13,IF(J94=37,'Etapa 2 - Análisis'!$AJ$13,IF(J94=38,'Etapa 2 - Análisis'!$AK$13,IF(J94=39,'Etapa 2 - Análisis'!$AL$13,IF(J94=40,'Etapa 2 - Análisis'!$AM$13,IF(J94=41,'Etapa 2 - Análisis'!$Y$8,IF(J94=42,'Etapa 2 - Análisis'!$Z$8,IF(J94=43,'Etapa 2 - Análisis'!$AA$8,IF(J94=44,'Etapa 2 - Análisis'!$AB$8,IF(J94=45,'Etapa 2 - Análisis'!$AC$8,IF(J94=46,'Etapa 2 - Análisis'!$AD$8,IF(J94=47,'Etapa 2 - Análisis'!$AE$8,IF(J94=48,'Etapa 2 - Análisis'!$AF$8,IF(J94=49,'Etapa 2 - Análisis'!$AG$8,"Sin Zona")))))))))))))))))))))))))))))))))))))))))))))))))</f>
        <v>ZONA DE RIESGO EXTREMA</v>
      </c>
      <c r="L94" s="252" t="s">
        <v>320</v>
      </c>
      <c r="M94" s="80" t="s">
        <v>577</v>
      </c>
      <c r="N94" s="81" t="s">
        <v>226</v>
      </c>
      <c r="O94" s="151" t="str">
        <f>IF($C$94="Oportunidad","NO APLICA","")</f>
        <v/>
      </c>
      <c r="P94" s="158" t="s">
        <v>414</v>
      </c>
      <c r="Q94" s="252" t="s">
        <v>209</v>
      </c>
      <c r="R94" s="151">
        <f>IF(Q94="1 - Rara vez",1,IF(Q94="2 - Improbable",2,IF(Q94="3 - Posible",3,IF(Q94="4 - Probable",4,IF(Q94="5 - Casi seguro",5,IF(Q94="1 - Baja",6,IF(Q94="2 - Media",7,IF(Q94="3 - Alta",8,IF(Q94="NO APLICA","",IF(Q94="Seleccione",0))))))))))</f>
        <v>5</v>
      </c>
      <c r="S94" s="252" t="s">
        <v>213</v>
      </c>
      <c r="T94" s="151">
        <f>IF(S94="1 -Insignificante",1,IF(S94="2 -Menor",2,IF(S94="3 -Moderado",3,IF(S94="4 -Mayor",4,IF(S94="10 -Mayor",7,IF(S94="5 -Catastrófico",5,IF(S94="5 -Moderado",6,IF(S94="20 -Catastrófico",8,IF(S94="1 - Mínimo/Leve",9,IF(S94="2 - Importante",10,IF(S94="3 - Fuerte",11,IF(S94="NO APLICA","",IF(S94="Seleccione",0)))))))))))))</f>
        <v>4</v>
      </c>
      <c r="U94" s="42">
        <f>IF(AND(R94=1,T94=1),1,IF(AND(R94=1,T94=2),2,IF(AND(R94=1,T94=3),3,IF(AND(R94=1,T94=4),4,IF(AND(R94=1,T94=5),5,IF(AND(R94=2,T94=1),6,IF(AND(R94=2,T94=2),7,IF(AND(R94=2,T94=3),8,IF(AND(R94=2,T94=4),9,IF(AND(R94=2,T94=5),10,IF(AND(R94=3,T94=1),11,IF(AND(R94=3,T94=2),12,IF(AND(R94=3,T94=3),13,IF(AND(R94=3,T94=4),14,IF(AND(R94=3,T94=5),15,IF(AND(R94=4,T94=1),16,IF(AND(R94=4,T94=2),17,IF(AND(R94=4,T94=3),18,IF(AND(R94=4,T94=4),19,IF(AND(R94=4,T94=5),20,IF(AND(R94=5,T94=1),21,IF(AND(R94=5,T94=2),22,IF(AND(R94=5,T94=3),23,IF(AND(R94=5,T94=4),24,IF(AND(R94=5,T94=5),25,IF(AND(R94=1,T94=6),26,IF(AND(R94=1,T94=7),27,IF(AND(R94=1,T94=8),28,IF(AND(R94=2,T94=6),29,IF(AND(R94=2,T94=7),30,IF(AND(R94=2,T94=8),31,IF(AND(R94=3,T94=6),32,IF(AND(R94=3,T94=7),33,IF(AND(R94=3,T94=8),34,IF(AND(R94=4,T94=6),35,IF(AND(R94=4,T94=7),36,IF(AND(R94=4,T94=8),37,IF(AND(R94=5,T94=6),38,IF(AND(R94=5,T94=7),39,IF(AND(R94=5,T94=8),40,IF(AND(R94=6,T94=9),41,IF(AND(R94=6,T94=10),42,IF(AND(R94=6,T94=11),43,IF(AND(R94=7,T94=9),44,IF(AND(R94=7,T94=10),45,IF(AND(R94=7,T94=11),46,IF(AND(R94=8,T94=9),47,IF(AND(R94=8,T94=10),48,IF(AND(R94=8,T94=11),49,IF(AND(R94="",T94=""),"","Seleccione"))))))))))))))))))))))))))))))))))))))))))))))))))</f>
        <v>24</v>
      </c>
      <c r="V94" s="255" t="str">
        <f>IF(U94=1,'Etapa 2 - Análisis'!$Y$4,IF(U94=2,'Etapa 2 - Análisis'!$Z$4,IF(U94=6,'Etapa 2 - Análisis'!$AD$4,IF(U94=7,'Etapa 2 - Análisis'!$AE$4,IF(U94=11,'Etapa 2 - Análisis'!$AI$4,IF(U94=3,'Etapa 2 - Análisis'!$AA$4,IF(U94=8,'Etapa 2 - Análisis'!$AF$4,IF(U94=12,'Etapa 2 - Análisis'!$AJ$4,IF(U94=16,'Etapa 2 - Análisis'!$AN$4,IF(U94=4,'Etapa 2 - Análisis'!$AB$4,IF(U94=5,'Etapa 2 - Análisis'!$AC$4,IF(U94=9,'Etapa 2 - Análisis'!$AF$4,IF(U94=13,'Etapa 2 - Análisis'!$AK$4,IF(U94=17,'Etapa 2 - Análisis'!$AO$4,IF(U94=18,'Etapa 2 - Análisis'!$AP$4,IF(U94=21,'Etapa 2 - Análisis'!$AS$4,IF(U94=22,'Etapa 2 - Análisis'!$AT$4,IF(U94=10,'Etapa 2 - Análisis'!$AH$4,IF(U94=14,'Etapa 2 - Análisis'!$AL$4,IF(U94=15,'Etapa 2 - Análisis'!$AM$4,IF(U94=19,'Etapa 2 - Análisis'!$AQ$4,IF(U94=20,'Etapa 2 - Análisis'!$AR$4,IF(U94=23,'Etapa 2 - Análisis'!$AU$4,IF(U94=24,'Etapa 2 - Análisis'!$AV$4,IF(U94=25,'Etapa 2 - Análisis'!$AW$4,IF(U94=26,'Etapa 2 - Análisis'!$Y$13,IF(U94=27,'Etapa 2 - Análisis'!$Z$13,IF(U94=28,'Etapa 2 - Análisis'!$AA$13,IF(U94=29,'Etapa 2 - Análisis'!$AB$13,IF(U94=30,'Etapa 2 - Análisis'!$AC$13,IF(U94=31,'Etapa 2 - Análisis'!$AD$13,IF(U94=32,'Etapa 2 - Análisis'!$AE$13,IF(U94=33,'Etapa 2 - Análisis'!$AF$13,IF(U94=34,'Etapa 2 - Análisis'!$AG$13,IF(U94=35,'Etapa 2 - Análisis'!$AH$13,IF(U94=36,'Etapa 2 - Análisis'!$AI$13,IF(U94=37,'Etapa 2 - Análisis'!$AJ$13,IF(U94=38,'Etapa 2 - Análisis'!$AK$13,IF(U94=39,'Etapa 2 - Análisis'!$AL$13,IF(U94=40,'Etapa 2 - Análisis'!$AM$13,IF(U94=41,'Etapa 2 - Análisis'!$Y$8,IF(U94=42,'Etapa 2 - Análisis'!$Z$8,IF(U94=43,'Etapa 2 - Análisis'!$AA$8,IF(U94=44,'Etapa 2 - Análisis'!$AB$8,IF(U94=45,'Etapa 2 - Análisis'!$AC$8,IF(U94=46,'Etapa 2 - Análisis'!$AD$8,IF(U94=47,'Etapa 2 - Análisis'!$AE$8,IF(U94=48,'Etapa 2 - Análisis'!$AF$8,IF(U94=49,'Etapa 2 - Análisis'!$AG$8,IF(U94="","NO APLICA","Sin Zona"))))))))))))))))))))))))))))))))))))))))))))))))))</f>
        <v>ZONA DE RIESGO EXTREMA</v>
      </c>
      <c r="W94" s="192" t="s">
        <v>568</v>
      </c>
      <c r="X94" s="193" t="s">
        <v>569</v>
      </c>
      <c r="Y94" s="194" t="s">
        <v>442</v>
      </c>
      <c r="Z94" s="192" t="s">
        <v>570</v>
      </c>
      <c r="AA94" s="218" t="s">
        <v>578</v>
      </c>
    </row>
    <row r="95" spans="1:27" ht="102.75" customHeight="1" x14ac:dyDescent="0.25">
      <c r="A95" s="257"/>
      <c r="B95" s="263"/>
      <c r="C95" s="253"/>
      <c r="D95" s="99" t="s">
        <v>575</v>
      </c>
      <c r="E95" s="259"/>
      <c r="F95" s="253"/>
      <c r="G95" s="151"/>
      <c r="H95" s="253"/>
      <c r="I95" s="151"/>
      <c r="J95" s="42"/>
      <c r="K95" s="255"/>
      <c r="L95" s="253"/>
      <c r="M95" s="80"/>
      <c r="N95" s="81" t="s">
        <v>218</v>
      </c>
      <c r="O95" s="158" t="str">
        <f t="shared" ref="O95:P98" si="17">IF($C$94="Oportunidad","NO APLICA","")</f>
        <v/>
      </c>
      <c r="P95" s="158" t="str">
        <f t="shared" si="17"/>
        <v/>
      </c>
      <c r="Q95" s="253"/>
      <c r="R95" s="151"/>
      <c r="S95" s="253"/>
      <c r="T95" s="151"/>
      <c r="U95" s="42"/>
      <c r="V95" s="255"/>
      <c r="W95" s="192" t="s">
        <v>568</v>
      </c>
      <c r="X95" s="193" t="s">
        <v>569</v>
      </c>
      <c r="Y95" s="194" t="s">
        <v>442</v>
      </c>
      <c r="Z95" s="192" t="s">
        <v>570</v>
      </c>
      <c r="AA95" s="215" t="s">
        <v>579</v>
      </c>
    </row>
    <row r="96" spans="1:27" x14ac:dyDescent="0.25">
      <c r="A96" s="257"/>
      <c r="B96" s="263"/>
      <c r="C96" s="253"/>
      <c r="D96" s="99"/>
      <c r="E96" s="259"/>
      <c r="F96" s="253"/>
      <c r="G96" s="151"/>
      <c r="H96" s="253"/>
      <c r="I96" s="151"/>
      <c r="J96" s="42"/>
      <c r="K96" s="255"/>
      <c r="L96" s="253"/>
      <c r="M96" s="80"/>
      <c r="N96" s="81" t="s">
        <v>218</v>
      </c>
      <c r="O96" s="158" t="str">
        <f t="shared" si="17"/>
        <v/>
      </c>
      <c r="P96" s="158" t="str">
        <f t="shared" si="17"/>
        <v/>
      </c>
      <c r="Q96" s="253"/>
      <c r="R96" s="151"/>
      <c r="S96" s="253"/>
      <c r="T96" s="151"/>
      <c r="U96" s="42"/>
      <c r="V96" s="255"/>
      <c r="W96" s="159"/>
      <c r="X96" s="101"/>
      <c r="Y96" s="101"/>
      <c r="Z96" s="159"/>
      <c r="AA96" s="219"/>
    </row>
    <row r="97" spans="1:27" x14ac:dyDescent="0.25">
      <c r="A97" s="257"/>
      <c r="B97" s="263"/>
      <c r="C97" s="253"/>
      <c r="D97" s="99"/>
      <c r="E97" s="259"/>
      <c r="F97" s="253"/>
      <c r="G97" s="151"/>
      <c r="H97" s="253"/>
      <c r="I97" s="151"/>
      <c r="J97" s="42"/>
      <c r="K97" s="255"/>
      <c r="L97" s="253"/>
      <c r="M97" s="80"/>
      <c r="N97" s="81" t="s">
        <v>218</v>
      </c>
      <c r="O97" s="158" t="str">
        <f t="shared" si="17"/>
        <v/>
      </c>
      <c r="P97" s="158" t="str">
        <f t="shared" si="17"/>
        <v/>
      </c>
      <c r="Q97" s="253"/>
      <c r="R97" s="151"/>
      <c r="S97" s="253"/>
      <c r="T97" s="151"/>
      <c r="U97" s="42"/>
      <c r="V97" s="255"/>
      <c r="W97" s="159"/>
      <c r="X97" s="101"/>
      <c r="Y97" s="101"/>
      <c r="Z97" s="159"/>
      <c r="AA97" s="219"/>
    </row>
    <row r="98" spans="1:27" x14ac:dyDescent="0.25">
      <c r="A98" s="257"/>
      <c r="B98" s="264"/>
      <c r="C98" s="254"/>
      <c r="E98" s="260"/>
      <c r="F98" s="254"/>
      <c r="G98" s="151"/>
      <c r="H98" s="254"/>
      <c r="I98" s="151"/>
      <c r="J98" s="42"/>
      <c r="K98" s="255"/>
      <c r="L98" s="254"/>
      <c r="M98" s="80"/>
      <c r="N98" s="81" t="s">
        <v>218</v>
      </c>
      <c r="O98" s="158" t="str">
        <f t="shared" si="17"/>
        <v/>
      </c>
      <c r="P98" s="158" t="str">
        <f t="shared" si="17"/>
        <v/>
      </c>
      <c r="Q98" s="254"/>
      <c r="R98" s="151"/>
      <c r="S98" s="254"/>
      <c r="T98" s="151"/>
      <c r="U98" s="42"/>
      <c r="V98" s="255"/>
      <c r="W98" s="126"/>
      <c r="X98" s="147"/>
      <c r="Y98" s="147"/>
      <c r="Z98" s="126"/>
      <c r="AA98" s="219"/>
    </row>
    <row r="99" spans="1:27" ht="84" customHeight="1" x14ac:dyDescent="0.25">
      <c r="A99" s="257">
        <v>19</v>
      </c>
      <c r="B99" s="262" t="s">
        <v>581</v>
      </c>
      <c r="C99" s="252" t="s">
        <v>328</v>
      </c>
      <c r="D99" s="99" t="s">
        <v>582</v>
      </c>
      <c r="E99" s="261" t="s">
        <v>583</v>
      </c>
      <c r="F99" s="252" t="s">
        <v>205</v>
      </c>
      <c r="G99" s="151">
        <f>IF(F99="1 - Rara vez",1,IF(F99="2 - Improbable",2,IF(F99="3 - Posible",3,IF(F99="4 - Probable",4,IF(F99="5 - Casi seguro",5,IF(F99="1 - Baja",6,IF(F99="2 - Media",7,IF(F99="3 - Alta",8,IF(F99="Seleccione",0)))))))))</f>
        <v>4</v>
      </c>
      <c r="H99" s="252" t="s">
        <v>212</v>
      </c>
      <c r="I99" s="151">
        <f>IF(H99="1 -Insignificante",1,IF(H99="2 -Menor",2,IF(H99="3 -Moderado",3,IF(H99="5 -Moderado",6,IF(H99="4 -Mayor",4,IF(H99="10 -Mayor",7,IF(H99="5 -Catastrófico",5,IF(H99="20 -Catastrófico",8,IF(H99="1 - Mínimo/Leve",9,IF(H99="2 - Importante",10,IF(H99="3 - Fuerte",11,IF(H99="Seleccione",0))))))))))))</f>
        <v>3</v>
      </c>
      <c r="J99" s="42">
        <f>IF(AND(G99=1,I99=1),1,IF(AND(G99=1,I99=2),2,IF(AND(G99=1,I99=3),3,IF(AND(G99=1,I99=4),4,IF(AND(G99=1,I99=5),5,IF(AND(G99=2,I99=1),6,IF(AND(G99=2,I99=2),7,IF(AND(G99=2,I99=3),8,IF(AND(G99=2,I99=4),9,IF(AND(G99=2,I99=5),10,IF(AND(G99=3,I99=1),11,IF(AND(G99=3,I99=2),12,IF(AND(G99=3,I99=3),13,IF(AND(G99=3,I99=4),14,IF(AND(G99=3,I99=5),15,IF(AND(G99=4,I99=1),16,IF(AND(G99=4,I99=2),17,IF(AND(G99=4,I99=3),18,IF(AND(G99=4,I99=4),19,IF(AND(G99=4,I99=5),20,IF(AND(G99=5,I99=1),21,IF(AND(G99=5,I99=2),22,IF(AND(G99=5,I99=3),23,IF(AND(G99=5,I99=4),24,IF(AND(G99=5,I99=5),25,IF(AND(G99=1,I99=6),26,IF(AND(G99=1,I99=7),27,IF(AND(G99=1,I99=8),28,IF(AND(G99=2,I99=6),29,IF(AND(G99=2,I99=7),30,IF(AND(G99=2,I99=8),31,IF(AND(G99=3,I99=6),32,IF(AND(G99=3,I99=7),33,IF(AND(G99=3,I99=8),34,IF(AND(G99=4,I99=6),35,IF(AND(G99=4,I99=7),36,IF(AND(G99=4,I99=8),37,IF(AND(G99=5,I99=6),38,IF(AND(G99=5,I99=7),39,IF(AND(G99=5,I99=8),40,IF(AND(G99=6,I99=9),41,IF(AND(G99=6,I99=10),42,IF(AND(G99=6,I99=11),43,IF(AND(G99=7,I99=9),44,IF(AND(G99=7,I99=10),45,IF(AND(G99=7,I99=11),46,IF(AND(G99=8,I99=9),47,IF(AND(G99=8,I99=10),48,IF(AND(G99=8,I99=11),49,"Seleccione")))))))))))))))))))))))))))))))))))))))))))))))))</f>
        <v>18</v>
      </c>
      <c r="K99" s="255" t="str">
        <f>IF(J99=1,'Etapa 2 - Análisis'!$Y$4,IF(J99=2,'Etapa 2 - Análisis'!$Z$4,IF(J99=6,'Etapa 2 - Análisis'!$AD$4,IF(J99=7,'Etapa 2 - Análisis'!$AE$4,IF(J99=11,'Etapa 2 - Análisis'!$AI$4,IF(J99=3,'Etapa 2 - Análisis'!$AA$4,IF(J99=8,'Etapa 2 - Análisis'!$AF$4,IF(J99=12,'Etapa 2 - Análisis'!$AJ$4,IF(J99=16,'Etapa 2 - Análisis'!$AN$4,IF(J99=4,'Etapa 2 - Análisis'!$AB$4,IF(J99=5,'Etapa 2 - Análisis'!$AC$4,IF(J99=9,'Etapa 2 - Análisis'!$AG$4,IF(J99=13,'Etapa 2 - Análisis'!$AK$4,IF(J99=17,'Etapa 2 - Análisis'!$AO$4,IF(J99=18,'Etapa 2 - Análisis'!$AP$4,IF(J99=21,'Etapa 2 - Análisis'!$AS$4,IF(J99=22,'Etapa 2 - Análisis'!$AT$4,IF(J99=10,'Etapa 2 - Análisis'!$AH$4,IF(J99=14,'Etapa 2 - Análisis'!$AL$4,IF(J99=15,'Etapa 2 - Análisis'!$AM$4,IF(J99=19,'Etapa 2 - Análisis'!$AQ$4,IF(J99=20,'Etapa 2 - Análisis'!$AR$4,IF(J99=23,'Etapa 2 - Análisis'!$AU$4,IF(J99=24,'Etapa 2 - Análisis'!$AV$4,IF(J99=25,'Etapa 2 - Análisis'!$AW$4,IF(J99=26,'Etapa 2 - Análisis'!$Y$13,IF(J99=27,'Etapa 2 - Análisis'!$Z$13,IF(J99=28,'Etapa 2 - Análisis'!$AA$13,IF(J99=29,'Etapa 2 - Análisis'!$AB$13,IF(J99=30,'Etapa 2 - Análisis'!$AC$13,IF(J99=31,'Etapa 2 - Análisis'!$AD$13,IF(J99=32,'Etapa 2 - Análisis'!$AE$13,IF(J99=33,'Etapa 2 - Análisis'!$AF$13,IF(J99=34,'Etapa 2 - Análisis'!$AG$13,IF(J99=35,'Etapa 2 - Análisis'!$AH$13,IF(J99=36,'Etapa 2 - Análisis'!$AI$13,IF(J99=37,'Etapa 2 - Análisis'!$AJ$13,IF(J99=38,'Etapa 2 - Análisis'!$AK$13,IF(J99=39,'Etapa 2 - Análisis'!$AL$13,IF(J99=40,'Etapa 2 - Análisis'!$AM$13,IF(J99=41,'Etapa 2 - Análisis'!$Y$8,IF(J99=42,'Etapa 2 - Análisis'!$Z$8,IF(J99=43,'Etapa 2 - Análisis'!$AA$8,IF(J99=44,'Etapa 2 - Análisis'!$AB$8,IF(J99=45,'Etapa 2 - Análisis'!$AC$8,IF(J99=46,'Etapa 2 - Análisis'!$AD$8,IF(J99=47,'Etapa 2 - Análisis'!$AE$8,IF(J99=48,'Etapa 2 - Análisis'!$AF$8,IF(J99=49,'Etapa 2 - Análisis'!$AG$8,"Sin Zona")))))))))))))))))))))))))))))))))))))))))))))))))</f>
        <v>ZONA DE RIESGO ALTA</v>
      </c>
      <c r="L99" s="252" t="s">
        <v>321</v>
      </c>
      <c r="M99" s="80" t="s">
        <v>585</v>
      </c>
      <c r="N99" s="81" t="s">
        <v>226</v>
      </c>
      <c r="O99" s="151"/>
      <c r="P99" s="158" t="s">
        <v>414</v>
      </c>
      <c r="Q99" s="252" t="s">
        <v>205</v>
      </c>
      <c r="R99" s="151">
        <f>IF(Q99="1 - Rara vez",1,IF(Q99="2 - Improbable",2,IF(Q99="3 - Posible",3,IF(Q99="4 - Probable",4,IF(Q99="5 - Casi seguro",5,IF(Q99="1 - Baja",6,IF(Q99="2 - Media",7,IF(Q99="3 - Alta",8,IF(Q99="NO APLICA","",IF(Q99="Seleccione",0))))))))))</f>
        <v>4</v>
      </c>
      <c r="S99" s="252" t="s">
        <v>211</v>
      </c>
      <c r="T99" s="151">
        <f>IF(S99="1 -Insignificante",1,IF(S99="2 -Menor",2,IF(S99="3 -Moderado",3,IF(S99="4 -Mayor",4,IF(S99="10 -Mayor",7,IF(S99="5 -Catastrófico",5,IF(S99="5 -Moderado",6,IF(S99="20 -Catastrófico",8,IF(S99="1 - Mínimo/Leve",9,IF(S99="2 - Importante",10,IF(S99="3 - Fuerte",11,IF(S99="NO APLICA","",IF(S99="Seleccione",0)))))))))))))</f>
        <v>2</v>
      </c>
      <c r="U99" s="42">
        <f>IF(AND(R99=1,T99=1),1,IF(AND(R99=1,T99=2),2,IF(AND(R99=1,T99=3),3,IF(AND(R99=1,T99=4),4,IF(AND(R99=1,T99=5),5,IF(AND(R99=2,T99=1),6,IF(AND(R99=2,T99=2),7,IF(AND(R99=2,T99=3),8,IF(AND(R99=2,T99=4),9,IF(AND(R99=2,T99=5),10,IF(AND(R99=3,T99=1),11,IF(AND(R99=3,T99=2),12,IF(AND(R99=3,T99=3),13,IF(AND(R99=3,T99=4),14,IF(AND(R99=3,T99=5),15,IF(AND(R99=4,T99=1),16,IF(AND(R99=4,T99=2),17,IF(AND(R99=4,T99=3),18,IF(AND(R99=4,T99=4),19,IF(AND(R99=4,T99=5),20,IF(AND(R99=5,T99=1),21,IF(AND(R99=5,T99=2),22,IF(AND(R99=5,T99=3),23,IF(AND(R99=5,T99=4),24,IF(AND(R99=5,T99=5),25,IF(AND(R99=1,T99=6),26,IF(AND(R99=1,T99=7),27,IF(AND(R99=1,T99=8),28,IF(AND(R99=2,T99=6),29,IF(AND(R99=2,T99=7),30,IF(AND(R99=2,T99=8),31,IF(AND(R99=3,T99=6),32,IF(AND(R99=3,T99=7),33,IF(AND(R99=3,T99=8),34,IF(AND(R99=4,T99=6),35,IF(AND(R99=4,T99=7),36,IF(AND(R99=4,T99=8),37,IF(AND(R99=5,T99=6),38,IF(AND(R99=5,T99=7),39,IF(AND(R99=5,T99=8),40,IF(AND(R99=6,T99=9),41,IF(AND(R99=6,T99=10),42,IF(AND(R99=6,T99=11),43,IF(AND(R99=7,T99=9),44,IF(AND(R99=7,T99=10),45,IF(AND(R99=7,T99=11),46,IF(AND(R99=8,T99=9),47,IF(AND(R99=8,T99=10),48,IF(AND(R99=8,T99=11),49,IF(AND(R99="",T99=""),"","Seleccione"))))))))))))))))))))))))))))))))))))))))))))))))))</f>
        <v>17</v>
      </c>
      <c r="V99" s="255" t="str">
        <f>IF(U99=1,'Etapa 2 - Análisis'!$Y$4,IF(U99=2,'Etapa 2 - Análisis'!$Z$4,IF(U99=6,'Etapa 2 - Análisis'!$AD$4,IF(U99=7,'Etapa 2 - Análisis'!$AE$4,IF(U99=11,'Etapa 2 - Análisis'!$AI$4,IF(U99=3,'Etapa 2 - Análisis'!$AA$4,IF(U99=8,'Etapa 2 - Análisis'!$AF$4,IF(U99=12,'Etapa 2 - Análisis'!$AJ$4,IF(U99=16,'Etapa 2 - Análisis'!$AN$4,IF(U99=4,'Etapa 2 - Análisis'!$AB$4,IF(U99=5,'Etapa 2 - Análisis'!$AC$4,IF(U99=9,'Etapa 2 - Análisis'!$AF$4,IF(U99=13,'Etapa 2 - Análisis'!$AK$4,IF(U99=17,'Etapa 2 - Análisis'!$AO$4,IF(U99=18,'Etapa 2 - Análisis'!$AP$4,IF(U99=21,'Etapa 2 - Análisis'!$AS$4,IF(U99=22,'Etapa 2 - Análisis'!$AT$4,IF(U99=10,'Etapa 2 - Análisis'!$AH$4,IF(U99=14,'Etapa 2 - Análisis'!$AL$4,IF(U99=15,'Etapa 2 - Análisis'!$AM$4,IF(U99=19,'Etapa 2 - Análisis'!$AQ$4,IF(U99=20,'Etapa 2 - Análisis'!$AR$4,IF(U99=23,'Etapa 2 - Análisis'!$AU$4,IF(U99=24,'Etapa 2 - Análisis'!$AV$4,IF(U99=25,'Etapa 2 - Análisis'!$AW$4,IF(U99=26,'Etapa 2 - Análisis'!$Y$13,IF(U99=27,'Etapa 2 - Análisis'!$Z$13,IF(U99=28,'Etapa 2 - Análisis'!$AA$13,IF(U99=29,'Etapa 2 - Análisis'!$AB$13,IF(U99=30,'Etapa 2 - Análisis'!$AC$13,IF(U99=31,'Etapa 2 - Análisis'!$AD$13,IF(U99=32,'Etapa 2 - Análisis'!$AE$13,IF(U99=33,'Etapa 2 - Análisis'!$AF$13,IF(U99=34,'Etapa 2 - Análisis'!$AG$13,IF(U99=35,'Etapa 2 - Análisis'!$AH$13,IF(U99=36,'Etapa 2 - Análisis'!$AI$13,IF(U99=37,'Etapa 2 - Análisis'!$AJ$13,IF(U99=38,'Etapa 2 - Análisis'!$AK$13,IF(U99=39,'Etapa 2 - Análisis'!$AL$13,IF(U99=40,'Etapa 2 - Análisis'!$AM$13,IF(U99=41,'Etapa 2 - Análisis'!$Y$8,IF(U99=42,'Etapa 2 - Análisis'!$Z$8,IF(U99=43,'Etapa 2 - Análisis'!$AA$8,IF(U99=44,'Etapa 2 - Análisis'!$AB$8,IF(U99=45,'Etapa 2 - Análisis'!$AC$8,IF(U99=46,'Etapa 2 - Análisis'!$AD$8,IF(U99=47,'Etapa 2 - Análisis'!$AE$8,IF(U99=48,'Etapa 2 - Análisis'!$AF$8,IF(U99=49,'Etapa 2 - Análisis'!$AG$8,IF(U99="","NO APLICA","Sin Zona"))))))))))))))))))))))))))))))))))))))))))))))))))</f>
        <v>ZONA DE RIESGO ALTA</v>
      </c>
      <c r="W99" s="174" t="s">
        <v>587</v>
      </c>
      <c r="X99" s="102">
        <v>44474</v>
      </c>
      <c r="Y99" s="102">
        <v>44531</v>
      </c>
      <c r="Z99" s="174" t="s">
        <v>588</v>
      </c>
      <c r="AA99" s="278" t="s">
        <v>589</v>
      </c>
    </row>
    <row r="100" spans="1:27" ht="74.25" customHeight="1" x14ac:dyDescent="0.25">
      <c r="A100" s="257"/>
      <c r="B100" s="263"/>
      <c r="C100" s="253"/>
      <c r="D100" s="99" t="s">
        <v>584</v>
      </c>
      <c r="E100" s="261"/>
      <c r="F100" s="253"/>
      <c r="G100" s="151"/>
      <c r="H100" s="253"/>
      <c r="I100" s="151"/>
      <c r="J100" s="42"/>
      <c r="K100" s="255"/>
      <c r="L100" s="253"/>
      <c r="M100" s="80" t="s">
        <v>586</v>
      </c>
      <c r="N100" s="81" t="s">
        <v>225</v>
      </c>
      <c r="O100" s="158" t="s">
        <v>414</v>
      </c>
      <c r="P100" s="158" t="str">
        <f t="shared" ref="O100:P103" si="18">IF($C$99="Oportunidad","NO APLICA","")</f>
        <v/>
      </c>
      <c r="Q100" s="253"/>
      <c r="R100" s="151"/>
      <c r="S100" s="253"/>
      <c r="T100" s="151"/>
      <c r="U100" s="42"/>
      <c r="V100" s="255"/>
      <c r="W100" s="174"/>
      <c r="X100" s="101"/>
      <c r="Y100" s="102"/>
      <c r="Z100" s="174"/>
      <c r="AA100" s="279"/>
    </row>
    <row r="101" spans="1:27" ht="44.25" customHeight="1" x14ac:dyDescent="0.25">
      <c r="A101" s="257"/>
      <c r="B101" s="263"/>
      <c r="C101" s="253"/>
      <c r="D101" s="99" t="s">
        <v>7</v>
      </c>
      <c r="E101" s="261"/>
      <c r="F101" s="253"/>
      <c r="G101" s="151"/>
      <c r="H101" s="253"/>
      <c r="I101" s="151"/>
      <c r="J101" s="42"/>
      <c r="K101" s="255"/>
      <c r="L101" s="253"/>
      <c r="M101" s="80"/>
      <c r="N101" s="81" t="s">
        <v>218</v>
      </c>
      <c r="O101" s="158"/>
      <c r="P101" s="158" t="str">
        <f t="shared" si="18"/>
        <v/>
      </c>
      <c r="Q101" s="253"/>
      <c r="R101" s="151"/>
      <c r="S101" s="253"/>
      <c r="T101" s="151"/>
      <c r="U101" s="42"/>
      <c r="V101" s="255"/>
      <c r="W101" s="174"/>
      <c r="X101" s="101"/>
      <c r="Y101" s="101"/>
      <c r="Z101" s="174"/>
      <c r="AA101" s="279"/>
    </row>
    <row r="102" spans="1:27" x14ac:dyDescent="0.25">
      <c r="A102" s="257"/>
      <c r="B102" s="263"/>
      <c r="C102" s="253"/>
      <c r="D102" s="172"/>
      <c r="E102" s="261"/>
      <c r="F102" s="253"/>
      <c r="G102" s="151"/>
      <c r="H102" s="253"/>
      <c r="I102" s="151"/>
      <c r="J102" s="42"/>
      <c r="K102" s="255"/>
      <c r="L102" s="253"/>
      <c r="M102" s="80"/>
      <c r="N102" s="81" t="s">
        <v>218</v>
      </c>
      <c r="O102" s="158" t="str">
        <f t="shared" si="18"/>
        <v/>
      </c>
      <c r="P102" s="158" t="str">
        <f t="shared" si="18"/>
        <v/>
      </c>
      <c r="Q102" s="253"/>
      <c r="R102" s="151"/>
      <c r="S102" s="253"/>
      <c r="T102" s="151"/>
      <c r="U102" s="42"/>
      <c r="V102" s="255"/>
      <c r="W102" s="174"/>
      <c r="X102" s="161"/>
      <c r="Y102" s="102"/>
      <c r="Z102" s="174"/>
      <c r="AA102" s="279"/>
    </row>
    <row r="103" spans="1:27" x14ac:dyDescent="0.25">
      <c r="A103" s="257"/>
      <c r="B103" s="264"/>
      <c r="C103" s="254"/>
      <c r="E103" s="261"/>
      <c r="F103" s="254"/>
      <c r="G103" s="151"/>
      <c r="H103" s="254"/>
      <c r="I103" s="151"/>
      <c r="J103" s="42"/>
      <c r="K103" s="255"/>
      <c r="L103" s="254"/>
      <c r="M103" s="80"/>
      <c r="N103" s="81" t="s">
        <v>218</v>
      </c>
      <c r="O103" s="158" t="str">
        <f t="shared" si="18"/>
        <v/>
      </c>
      <c r="P103" s="158" t="str">
        <f t="shared" si="18"/>
        <v/>
      </c>
      <c r="Q103" s="254"/>
      <c r="R103" s="151"/>
      <c r="S103" s="254"/>
      <c r="T103" s="151"/>
      <c r="U103" s="42"/>
      <c r="V103" s="255"/>
      <c r="W103" s="126"/>
      <c r="X103" s="147"/>
      <c r="Y103" s="147"/>
      <c r="Z103" s="126"/>
      <c r="AA103" s="280"/>
    </row>
    <row r="104" spans="1:27" ht="71.25" customHeight="1" x14ac:dyDescent="0.25">
      <c r="A104" s="257">
        <v>20</v>
      </c>
      <c r="B104" s="258" t="s">
        <v>590</v>
      </c>
      <c r="C104" s="252" t="s">
        <v>328</v>
      </c>
      <c r="D104" s="99" t="s">
        <v>591</v>
      </c>
      <c r="E104" s="261" t="s">
        <v>592</v>
      </c>
      <c r="F104" s="252" t="s">
        <v>209</v>
      </c>
      <c r="G104" s="151">
        <f>IF(F104="1 - Rara vez",1,IF(F104="2 - Improbable",2,IF(F104="3 - Posible",3,IF(F104="4 - Probable",4,IF(F104="5 - Casi seguro",5,IF(F104="1 - Baja",6,IF(F104="2 - Media",7,IF(F104="3 - Alta",8,IF(F104="Seleccione",0)))))))))</f>
        <v>5</v>
      </c>
      <c r="H104" s="252" t="s">
        <v>213</v>
      </c>
      <c r="I104" s="151">
        <f>IF(H104="1 -Insignificante",1,IF(H104="2 -Menor",2,IF(H104="3 -Moderado",3,IF(H104="5 -Moderado",6,IF(H104="4 -Mayor",4,IF(H104="10 -Mayor",7,IF(H104="5 -Catastrófico",5,IF(H104="20 -Catastrófico",8,IF(H104="1 - Mínimo/Leve",9,IF(H104="2 - Importante",10,IF(H104="3 - Fuerte",11,IF(H104="Seleccione",0))))))))))))</f>
        <v>4</v>
      </c>
      <c r="J104" s="42">
        <f>IF(AND(G104=1,I104=1),1,IF(AND(G104=1,I104=2),2,IF(AND(G104=1,I104=3),3,IF(AND(G104=1,I104=4),4,IF(AND(G104=1,I104=5),5,IF(AND(G104=2,I104=1),6,IF(AND(G104=2,I104=2),7,IF(AND(G104=2,I104=3),8,IF(AND(G104=2,I104=4),9,IF(AND(G104=2,I104=5),10,IF(AND(G104=3,I104=1),11,IF(AND(G104=3,I104=2),12,IF(AND(G104=3,I104=3),13,IF(AND(G104=3,I104=4),14,IF(AND(G104=3,I104=5),15,IF(AND(G104=4,I104=1),16,IF(AND(G104=4,I104=2),17,IF(AND(G104=4,I104=3),18,IF(AND(G104=4,I104=4),19,IF(AND(G104=4,I104=5),20,IF(AND(G104=5,I104=1),21,IF(AND(G104=5,I104=2),22,IF(AND(G104=5,I104=3),23,IF(AND(G104=5,I104=4),24,IF(AND(G104=5,I104=5),25,IF(AND(G104=1,I104=6),26,IF(AND(G104=1,I104=7),27,IF(AND(G104=1,I104=8),28,IF(AND(G104=2,I104=6),29,IF(AND(G104=2,I104=7),30,IF(AND(G104=2,I104=8),31,IF(AND(G104=3,I104=6),32,IF(AND(G104=3,I104=7),33,IF(AND(G104=3,I104=8),34,IF(AND(G104=4,I104=6),35,IF(AND(G104=4,I104=7),36,IF(AND(G104=4,I104=8),37,IF(AND(G104=5,I104=6),38,IF(AND(G104=5,I104=7),39,IF(AND(G104=5,I104=8),40,IF(AND(G104=6,I104=9),41,IF(AND(G104=6,I104=10),42,IF(AND(G104=6,I104=11),43,IF(AND(G104=7,I104=9),44,IF(AND(G104=7,I104=10),45,IF(AND(G104=7,I104=11),46,IF(AND(G104=8,I104=9),47,IF(AND(G104=8,I104=10),48,IF(AND(G104=8,I104=11),49,"Seleccione")))))))))))))))))))))))))))))))))))))))))))))))))</f>
        <v>24</v>
      </c>
      <c r="K104" s="255" t="str">
        <f>IF(J104=1,'Etapa 2 - Análisis'!$Y$4,IF(J104=2,'Etapa 2 - Análisis'!$Z$4,IF(J104=6,'Etapa 2 - Análisis'!$AD$4,IF(J104=7,'Etapa 2 - Análisis'!$AE$4,IF(J104=11,'Etapa 2 - Análisis'!$AI$4,IF(J104=3,'Etapa 2 - Análisis'!$AA$4,IF(J104=8,'Etapa 2 - Análisis'!$AF$4,IF(J104=12,'Etapa 2 - Análisis'!$AJ$4,IF(J104=16,'Etapa 2 - Análisis'!$AN$4,IF(J104=4,'Etapa 2 - Análisis'!$AB$4,IF(J104=5,'Etapa 2 - Análisis'!$AC$4,IF(J104=9,'Etapa 2 - Análisis'!$AG$4,IF(J104=13,'Etapa 2 - Análisis'!$AK$4,IF(J104=17,'Etapa 2 - Análisis'!$AO$4,IF(J104=18,'Etapa 2 - Análisis'!$AP$4,IF(J104=21,'Etapa 2 - Análisis'!$AS$4,IF(J104=22,'Etapa 2 - Análisis'!$AT$4,IF(J104=10,'Etapa 2 - Análisis'!$AH$4,IF(J104=14,'Etapa 2 - Análisis'!$AL$4,IF(J104=15,'Etapa 2 - Análisis'!$AM$4,IF(J104=19,'Etapa 2 - Análisis'!$AQ$4,IF(J104=20,'Etapa 2 - Análisis'!$AR$4,IF(J104=23,'Etapa 2 - Análisis'!$AU$4,IF(J104=24,'Etapa 2 - Análisis'!$AV$4,IF(J104=25,'Etapa 2 - Análisis'!$AW$4,IF(J104=26,'Etapa 2 - Análisis'!$Y$13,IF(J104=27,'Etapa 2 - Análisis'!$Z$13,IF(J104=28,'Etapa 2 - Análisis'!$AA$13,IF(J104=29,'Etapa 2 - Análisis'!$AB$13,IF(J104=30,'Etapa 2 - Análisis'!$AC$13,IF(J104=31,'Etapa 2 - Análisis'!$AD$13,IF(J104=32,'Etapa 2 - Análisis'!$AE$13,IF(J104=33,'Etapa 2 - Análisis'!$AF$13,IF(J104=34,'Etapa 2 - Análisis'!$AG$13,IF(J104=35,'Etapa 2 - Análisis'!$AH$13,IF(J104=36,'Etapa 2 - Análisis'!$AI$13,IF(J104=37,'Etapa 2 - Análisis'!$AJ$13,IF(J104=38,'Etapa 2 - Análisis'!$AK$13,IF(J104=39,'Etapa 2 - Análisis'!$AL$13,IF(J104=40,'Etapa 2 - Análisis'!$AM$13,IF(J104=41,'Etapa 2 - Análisis'!$Y$8,IF(J104=42,'Etapa 2 - Análisis'!$Z$8,IF(J104=43,'Etapa 2 - Análisis'!$AA$8,IF(J104=44,'Etapa 2 - Análisis'!$AB$8,IF(J104=45,'Etapa 2 - Análisis'!$AC$8,IF(J104=46,'Etapa 2 - Análisis'!$AD$8,IF(J104=47,'Etapa 2 - Análisis'!$AE$8,IF(J104=48,'Etapa 2 - Análisis'!$AF$8,IF(J104=49,'Etapa 2 - Análisis'!$AG$8,"Sin Zona")))))))))))))))))))))))))))))))))))))))))))))))))</f>
        <v>ZONA DE RIESGO EXTREMA</v>
      </c>
      <c r="L104" s="252" t="s">
        <v>321</v>
      </c>
      <c r="M104" s="80" t="s">
        <v>593</v>
      </c>
      <c r="N104" s="81" t="s">
        <v>226</v>
      </c>
      <c r="O104" s="151" t="str">
        <f>IF($C$104="Oportunidad","NO APLICA","")</f>
        <v/>
      </c>
      <c r="P104" s="158" t="s">
        <v>414</v>
      </c>
      <c r="Q104" s="252" t="s">
        <v>209</v>
      </c>
      <c r="R104" s="151">
        <f>IF(Q104="1 - Rara vez",1,IF(Q104="2 - Improbable",2,IF(Q104="3 - Posible",3,IF(Q104="4 - Probable",4,IF(Q104="5 - Casi seguro",5,IF(Q104="1 - Baja",6,IF(Q104="2 - Media",7,IF(Q104="3 - Alta",8,IF(Q104="NO APLICA","",IF(Q104="Seleccione",0))))))))))</f>
        <v>5</v>
      </c>
      <c r="S104" s="252" t="s">
        <v>213</v>
      </c>
      <c r="T104" s="151">
        <f>IF(S104="1 -Insignificante",1,IF(S104="2 -Menor",2,IF(S104="3 -Moderado",3,IF(S104="4 -Mayor",4,IF(S104="10 -Mayor",7,IF(S104="5 -Catastrófico",5,IF(S104="5 -Moderado",6,IF(S104="20 -Catastrófico",8,IF(S104="1 - Mínimo/Leve",9,IF(S104="2 - Importante",10,IF(S104="3 - Fuerte",11,IF(S104="NO APLICA","",IF(S104="Seleccione",0)))))))))))))</f>
        <v>4</v>
      </c>
      <c r="U104" s="42">
        <f>IF(AND(R104=1,T104=1),1,IF(AND(R104=1,T104=2),2,IF(AND(R104=1,T104=3),3,IF(AND(R104=1,T104=4),4,IF(AND(R104=1,T104=5),5,IF(AND(R104=2,T104=1),6,IF(AND(R104=2,T104=2),7,IF(AND(R104=2,T104=3),8,IF(AND(R104=2,T104=4),9,IF(AND(R104=2,T104=5),10,IF(AND(R104=3,T104=1),11,IF(AND(R104=3,T104=2),12,IF(AND(R104=3,T104=3),13,IF(AND(R104=3,T104=4),14,IF(AND(R104=3,T104=5),15,IF(AND(R104=4,T104=1),16,IF(AND(R104=4,T104=2),17,IF(AND(R104=4,T104=3),18,IF(AND(R104=4,T104=4),19,IF(AND(R104=4,T104=5),20,IF(AND(R104=5,T104=1),21,IF(AND(R104=5,T104=2),22,IF(AND(R104=5,T104=3),23,IF(AND(R104=5,T104=4),24,IF(AND(R104=5,T104=5),25,IF(AND(R104=1,T104=6),26,IF(AND(R104=1,T104=7),27,IF(AND(R104=1,T104=8),28,IF(AND(R104=2,T104=6),29,IF(AND(R104=2,T104=7),30,IF(AND(R104=2,T104=8),31,IF(AND(R104=3,T104=6),32,IF(AND(R104=3,T104=7),33,IF(AND(R104=3,T104=8),34,IF(AND(R104=4,T104=6),35,IF(AND(R104=4,T104=7),36,IF(AND(R104=4,T104=8),37,IF(AND(R104=5,T104=6),38,IF(AND(R104=5,T104=7),39,IF(AND(R104=5,T104=8),40,IF(AND(R104=6,T104=9),41,IF(AND(R104=6,T104=10),42,IF(AND(R104=6,T104=11),43,IF(AND(R104=7,T104=9),44,IF(AND(R104=7,T104=10),45,IF(AND(R104=7,T104=11),46,IF(AND(R104=8,T104=9),47,IF(AND(R104=8,T104=10),48,IF(AND(R104=8,T104=11),49,IF(AND(R104="",T104=""),"","Seleccione"))))))))))))))))))))))))))))))))))))))))))))))))))</f>
        <v>24</v>
      </c>
      <c r="V104" s="255" t="str">
        <f>IF(U104=1,'Etapa 2 - Análisis'!$Y$4,IF(U104=2,'Etapa 2 - Análisis'!$Z$4,IF(U104=6,'Etapa 2 - Análisis'!$AD$4,IF(U104=7,'Etapa 2 - Análisis'!$AE$4,IF(U104=11,'Etapa 2 - Análisis'!$AI$4,IF(U104=3,'Etapa 2 - Análisis'!$AA$4,IF(U104=8,'Etapa 2 - Análisis'!$AF$4,IF(U104=12,'Etapa 2 - Análisis'!$AJ$4,IF(U104=16,'Etapa 2 - Análisis'!$AN$4,IF(U104=4,'Etapa 2 - Análisis'!$AB$4,IF(U104=5,'Etapa 2 - Análisis'!$AC$4,IF(U104=9,'Etapa 2 - Análisis'!$AF$4,IF(U104=13,'Etapa 2 - Análisis'!$AK$4,IF(U104=17,'Etapa 2 - Análisis'!$AO$4,IF(U104=18,'Etapa 2 - Análisis'!$AP$4,IF(U104=21,'Etapa 2 - Análisis'!$AS$4,IF(U104=22,'Etapa 2 - Análisis'!$AT$4,IF(U104=10,'Etapa 2 - Análisis'!$AH$4,IF(U104=14,'Etapa 2 - Análisis'!$AL$4,IF(U104=15,'Etapa 2 - Análisis'!$AM$4,IF(U104=19,'Etapa 2 - Análisis'!$AQ$4,IF(U104=20,'Etapa 2 - Análisis'!$AR$4,IF(U104=23,'Etapa 2 - Análisis'!$AU$4,IF(U104=24,'Etapa 2 - Análisis'!$AV$4,IF(U104=25,'Etapa 2 - Análisis'!$AW$4,IF(U104=26,'Etapa 2 - Análisis'!$Y$13,IF(U104=27,'Etapa 2 - Análisis'!$Z$13,IF(U104=28,'Etapa 2 - Análisis'!$AA$13,IF(U104=29,'Etapa 2 - Análisis'!$AB$13,IF(U104=30,'Etapa 2 - Análisis'!$AC$13,IF(U104=31,'Etapa 2 - Análisis'!$AD$13,IF(U104=32,'Etapa 2 - Análisis'!$AE$13,IF(U104=33,'Etapa 2 - Análisis'!$AF$13,IF(U104=34,'Etapa 2 - Análisis'!$AG$13,IF(U104=35,'Etapa 2 - Análisis'!$AH$13,IF(U104=36,'Etapa 2 - Análisis'!$AI$13,IF(U104=37,'Etapa 2 - Análisis'!$AJ$13,IF(U104=38,'Etapa 2 - Análisis'!$AK$13,IF(U104=39,'Etapa 2 - Análisis'!$AL$13,IF(U104=40,'Etapa 2 - Análisis'!$AM$13,IF(U104=41,'Etapa 2 - Análisis'!$Y$8,IF(U104=42,'Etapa 2 - Análisis'!$Z$8,IF(U104=43,'Etapa 2 - Análisis'!$AA$8,IF(U104=44,'Etapa 2 - Análisis'!$AB$8,IF(U104=45,'Etapa 2 - Análisis'!$AC$8,IF(U104=46,'Etapa 2 - Análisis'!$AD$8,IF(U104=47,'Etapa 2 - Análisis'!$AE$8,IF(U104=48,'Etapa 2 - Análisis'!$AF$8,IF(U104=49,'Etapa 2 - Análisis'!$AG$8,IF(U104="","NO APLICA","Sin Zona"))))))))))))))))))))))))))))))))))))))))))))))))))</f>
        <v>ZONA DE RIESGO EXTREMA</v>
      </c>
      <c r="W104" s="174" t="s">
        <v>595</v>
      </c>
      <c r="X104" s="101"/>
      <c r="Y104" s="101"/>
      <c r="Z104" s="174" t="s">
        <v>588</v>
      </c>
      <c r="AA104" s="256" t="s">
        <v>596</v>
      </c>
    </row>
    <row r="105" spans="1:27" ht="49.5" customHeight="1" x14ac:dyDescent="0.25">
      <c r="A105" s="257"/>
      <c r="B105" s="259"/>
      <c r="C105" s="253"/>
      <c r="D105" s="99"/>
      <c r="E105" s="261"/>
      <c r="F105" s="253"/>
      <c r="G105" s="151"/>
      <c r="H105" s="253"/>
      <c r="I105" s="151"/>
      <c r="J105" s="42"/>
      <c r="K105" s="255"/>
      <c r="L105" s="253"/>
      <c r="M105" s="145" t="s">
        <v>594</v>
      </c>
      <c r="N105" s="81" t="s">
        <v>226</v>
      </c>
      <c r="O105" s="158" t="str">
        <f t="shared" ref="O105:P108" si="19">IF($C$104="Oportunidad","NO APLICA","")</f>
        <v/>
      </c>
      <c r="P105" s="158" t="s">
        <v>414</v>
      </c>
      <c r="Q105" s="253"/>
      <c r="R105" s="151"/>
      <c r="S105" s="253"/>
      <c r="T105" s="151"/>
      <c r="U105" s="42"/>
      <c r="V105" s="255"/>
      <c r="W105" s="174"/>
      <c r="X105" s="101"/>
      <c r="Y105" s="101"/>
      <c r="Z105" s="174"/>
      <c r="AA105" s="256"/>
    </row>
    <row r="106" spans="1:27" x14ac:dyDescent="0.25">
      <c r="A106" s="257"/>
      <c r="B106" s="259"/>
      <c r="C106" s="253"/>
      <c r="D106" s="99"/>
      <c r="E106" s="261"/>
      <c r="F106" s="253"/>
      <c r="G106" s="151"/>
      <c r="H106" s="253"/>
      <c r="I106" s="151"/>
      <c r="J106" s="42"/>
      <c r="K106" s="255"/>
      <c r="L106" s="253"/>
      <c r="M106" s="262"/>
      <c r="N106" s="81" t="s">
        <v>218</v>
      </c>
      <c r="O106" s="158" t="str">
        <f t="shared" si="19"/>
        <v/>
      </c>
      <c r="P106" s="158" t="str">
        <f t="shared" si="19"/>
        <v/>
      </c>
      <c r="Q106" s="253"/>
      <c r="R106" s="151"/>
      <c r="S106" s="253"/>
      <c r="T106" s="151"/>
      <c r="U106" s="42"/>
      <c r="V106" s="255"/>
      <c r="W106" s="174"/>
      <c r="X106" s="101"/>
      <c r="Y106" s="101"/>
      <c r="Z106" s="174"/>
      <c r="AA106" s="256"/>
    </row>
    <row r="107" spans="1:27" x14ac:dyDescent="0.25">
      <c r="A107" s="257"/>
      <c r="B107" s="259"/>
      <c r="C107" s="253"/>
      <c r="D107" s="99"/>
      <c r="E107" s="261"/>
      <c r="F107" s="253"/>
      <c r="G107" s="151"/>
      <c r="H107" s="253"/>
      <c r="I107" s="151"/>
      <c r="J107" s="42"/>
      <c r="K107" s="255"/>
      <c r="L107" s="253"/>
      <c r="M107" s="263"/>
      <c r="N107" s="81" t="s">
        <v>218</v>
      </c>
      <c r="O107" s="158" t="str">
        <f t="shared" si="19"/>
        <v/>
      </c>
      <c r="P107" s="158" t="str">
        <f t="shared" si="19"/>
        <v/>
      </c>
      <c r="Q107" s="253"/>
      <c r="R107" s="151"/>
      <c r="S107" s="253"/>
      <c r="T107" s="151"/>
      <c r="U107" s="42"/>
      <c r="V107" s="255"/>
      <c r="W107" s="174"/>
      <c r="X107" s="101"/>
      <c r="Y107" s="101"/>
      <c r="Z107" s="174"/>
      <c r="AA107" s="256"/>
    </row>
    <row r="108" spans="1:27" x14ac:dyDescent="0.25">
      <c r="A108" s="257"/>
      <c r="B108" s="260"/>
      <c r="C108" s="254"/>
      <c r="E108" s="261"/>
      <c r="F108" s="254"/>
      <c r="G108" s="151"/>
      <c r="H108" s="254"/>
      <c r="I108" s="151"/>
      <c r="J108" s="42"/>
      <c r="K108" s="255"/>
      <c r="L108" s="254"/>
      <c r="M108" s="264"/>
      <c r="N108" s="81" t="s">
        <v>218</v>
      </c>
      <c r="O108" s="158" t="str">
        <f t="shared" si="19"/>
        <v/>
      </c>
      <c r="P108" s="158" t="str">
        <f t="shared" si="19"/>
        <v/>
      </c>
      <c r="Q108" s="254"/>
      <c r="R108" s="151"/>
      <c r="S108" s="254"/>
      <c r="T108" s="151"/>
      <c r="U108" s="42"/>
      <c r="V108" s="255"/>
      <c r="W108" s="126"/>
      <c r="X108" s="147"/>
      <c r="Y108" s="147"/>
      <c r="Z108" s="126"/>
      <c r="AA108" s="256"/>
    </row>
    <row r="109" spans="1:27" ht="39" customHeight="1" x14ac:dyDescent="0.25">
      <c r="A109" s="257">
        <v>21</v>
      </c>
      <c r="B109" s="258" t="s">
        <v>597</v>
      </c>
      <c r="C109" s="252" t="s">
        <v>329</v>
      </c>
      <c r="D109" s="99" t="s">
        <v>598</v>
      </c>
      <c r="E109" s="261" t="s">
        <v>599</v>
      </c>
      <c r="F109" s="252" t="s">
        <v>209</v>
      </c>
      <c r="G109" s="151">
        <f>IF(F109="1 - Rara vez",1,IF(F109="2 - Improbable",2,IF(F109="3 - Posible",3,IF(F109="4 - Probable",4,IF(F109="5 - Casi seguro",5,IF(F109="1 - Baja",6,IF(F109="2 - Media",7,IF(F109="3 - Alta",8,IF(F109="Seleccione",0)))))))))</f>
        <v>5</v>
      </c>
      <c r="H109" s="252" t="s">
        <v>214</v>
      </c>
      <c r="I109" s="151">
        <f>IF(H109="1 -Insignificante",1,IF(H109="2 -Menor",2,IF(H109="3 -Moderado",3,IF(H109="5 -Moderado",6,IF(H109="4 -Mayor",4,IF(H109="10 -Mayor",7,IF(H109="5 -Catastrófico",5,IF(H109="20 -Catastrófico",8,IF(H109="1 - Mínimo/Leve",9,IF(H109="2 - Importante",10,IF(H109="3 - Fuerte",11,IF(H109="Seleccione",0))))))))))))</f>
        <v>5</v>
      </c>
      <c r="J109" s="42">
        <f>IF(AND(G109=1,I109=1),1,IF(AND(G109=1,I109=2),2,IF(AND(G109=1,I109=3),3,IF(AND(G109=1,I109=4),4,IF(AND(G109=1,I109=5),5,IF(AND(G109=2,I109=1),6,IF(AND(G109=2,I109=2),7,IF(AND(G109=2,I109=3),8,IF(AND(G109=2,I109=4),9,IF(AND(G109=2,I109=5),10,IF(AND(G109=3,I109=1),11,IF(AND(G109=3,I109=2),12,IF(AND(G109=3,I109=3),13,IF(AND(G109=3,I109=4),14,IF(AND(G109=3,I109=5),15,IF(AND(G109=4,I109=1),16,IF(AND(G109=4,I109=2),17,IF(AND(G109=4,I109=3),18,IF(AND(G109=4,I109=4),19,IF(AND(G109=4,I109=5),20,IF(AND(G109=5,I109=1),21,IF(AND(G109=5,I109=2),22,IF(AND(G109=5,I109=3),23,IF(AND(G109=5,I109=4),24,IF(AND(G109=5,I109=5),25,IF(AND(G109=1,I109=6),26,IF(AND(G109=1,I109=7),27,IF(AND(G109=1,I109=8),28,IF(AND(G109=2,I109=6),29,IF(AND(G109=2,I109=7),30,IF(AND(G109=2,I109=8),31,IF(AND(G109=3,I109=6),32,IF(AND(G109=3,I109=7),33,IF(AND(G109=3,I109=8),34,IF(AND(G109=4,I109=6),35,IF(AND(G109=4,I109=7),36,IF(AND(G109=4,I109=8),37,IF(AND(G109=5,I109=6),38,IF(AND(G109=5,I109=7),39,IF(AND(G109=5,I109=8),40,IF(AND(G109=6,I109=9),41,IF(AND(G109=6,I109=10),42,IF(AND(G109=6,I109=11),43,IF(AND(G109=7,I109=9),44,IF(AND(G109=7,I109=10),45,IF(AND(G109=7,I109=11),46,IF(AND(G109=8,I109=9),47,IF(AND(G109=8,I109=10),48,IF(AND(G109=8,I109=11),49,"Seleccione")))))))))))))))))))))))))))))))))))))))))))))))))</f>
        <v>25</v>
      </c>
      <c r="K109" s="255" t="str">
        <f>IF(J109=1,'Etapa 2 - Análisis'!$Y$4,IF(J109=2,'Etapa 2 - Análisis'!$Z$4,IF(J109=6,'Etapa 2 - Análisis'!$AD$4,IF(J109=7,'Etapa 2 - Análisis'!$AE$4,IF(J109=11,'Etapa 2 - Análisis'!$AI$4,IF(J109=3,'Etapa 2 - Análisis'!$AA$4,IF(J109=8,'Etapa 2 - Análisis'!$AF$4,IF(J109=12,'Etapa 2 - Análisis'!$AJ$4,IF(J109=16,'Etapa 2 - Análisis'!$AN$4,IF(J109=4,'Etapa 2 - Análisis'!$AB$4,IF(J109=5,'Etapa 2 - Análisis'!$AC$4,IF(J109=9,'Etapa 2 - Análisis'!$AG$4,IF(J109=13,'Etapa 2 - Análisis'!$AK$4,IF(J109=17,'Etapa 2 - Análisis'!$AO$4,IF(J109=18,'Etapa 2 - Análisis'!$AP$4,IF(J109=21,'Etapa 2 - Análisis'!$AS$4,IF(J109=22,'Etapa 2 - Análisis'!$AT$4,IF(J109=10,'Etapa 2 - Análisis'!$AH$4,IF(J109=14,'Etapa 2 - Análisis'!$AL$4,IF(J109=15,'Etapa 2 - Análisis'!$AM$4,IF(J109=19,'Etapa 2 - Análisis'!$AQ$4,IF(J109=20,'Etapa 2 - Análisis'!$AR$4,IF(J109=23,'Etapa 2 - Análisis'!$AU$4,IF(J109=24,'Etapa 2 - Análisis'!$AV$4,IF(J109=25,'Etapa 2 - Análisis'!$AW$4,IF(J109=26,'Etapa 2 - Análisis'!$Y$13,IF(J109=27,'Etapa 2 - Análisis'!$Z$13,IF(J109=28,'Etapa 2 - Análisis'!$AA$13,IF(J109=29,'Etapa 2 - Análisis'!$AB$13,IF(J109=30,'Etapa 2 - Análisis'!$AC$13,IF(J109=31,'Etapa 2 - Análisis'!$AD$13,IF(J109=32,'Etapa 2 - Análisis'!$AE$13,IF(J109=33,'Etapa 2 - Análisis'!$AF$13,IF(J109=34,'Etapa 2 - Análisis'!$AG$13,IF(J109=35,'Etapa 2 - Análisis'!$AH$13,IF(J109=36,'Etapa 2 - Análisis'!$AI$13,IF(J109=37,'Etapa 2 - Análisis'!$AJ$13,IF(J109=38,'Etapa 2 - Análisis'!$AK$13,IF(J109=39,'Etapa 2 - Análisis'!$AL$13,IF(J109=40,'Etapa 2 - Análisis'!$AM$13,IF(J109=41,'Etapa 2 - Análisis'!$Y$8,IF(J109=42,'Etapa 2 - Análisis'!$Z$8,IF(J109=43,'Etapa 2 - Análisis'!$AA$8,IF(J109=44,'Etapa 2 - Análisis'!$AB$8,IF(J109=45,'Etapa 2 - Análisis'!$AC$8,IF(J109=46,'Etapa 2 - Análisis'!$AD$8,IF(J109=47,'Etapa 2 - Análisis'!$AE$8,IF(J109=48,'Etapa 2 - Análisis'!$AF$8,IF(J109=49,'Etapa 2 - Análisis'!$AG$8,"Sin Zona")))))))))))))))))))))))))))))))))))))))))))))))))</f>
        <v>ZONA DE RIESGO EXTREMA</v>
      </c>
      <c r="L109" s="252" t="s">
        <v>319</v>
      </c>
      <c r="M109" s="80" t="s">
        <v>601</v>
      </c>
      <c r="N109" s="81" t="s">
        <v>226</v>
      </c>
      <c r="O109" s="151" t="str">
        <f>IF($C$109="Oportunidad","NO APLICA","")</f>
        <v/>
      </c>
      <c r="P109" s="158" t="s">
        <v>414</v>
      </c>
      <c r="Q109" s="252" t="s">
        <v>209</v>
      </c>
      <c r="R109" s="151">
        <f>IF(Q109="1 - Rara vez",1,IF(Q109="2 - Improbable",2,IF(Q109="3 - Posible",3,IF(Q109="4 - Probable",4,IF(Q109="5 - Casi seguro",5,IF(Q109="1 - Baja",6,IF(Q109="2 - Media",7,IF(Q109="3 - Alta",8,IF(Q109="NO APLICA","",IF(Q109="Seleccione",0))))))))))</f>
        <v>5</v>
      </c>
      <c r="S109" s="252" t="s">
        <v>213</v>
      </c>
      <c r="T109" s="151">
        <f>IF(S109="1 -Insignificante",1,IF(S109="2 -Menor",2,IF(S109="3 -Moderado",3,IF(S109="4 -Mayor",4,IF(S109="10 -Mayor",7,IF(S109="5 -Catastrófico",5,IF(S109="5 -Moderado",6,IF(S109="20 -Catastrófico",8,IF(S109="1 - Mínimo/Leve",9,IF(S109="2 - Importante",10,IF(S109="3 - Fuerte",11,IF(S109="NO APLICA","",IF(S109="Seleccione",0)))))))))))))</f>
        <v>4</v>
      </c>
      <c r="U109" s="42">
        <f>IF(AND(R109=1,T109=1),1,IF(AND(R109=1,T109=2),2,IF(AND(R109=1,T109=3),3,IF(AND(R109=1,T109=4),4,IF(AND(R109=1,T109=5),5,IF(AND(R109=2,T109=1),6,IF(AND(R109=2,T109=2),7,IF(AND(R109=2,T109=3),8,IF(AND(R109=2,T109=4),9,IF(AND(R109=2,T109=5),10,IF(AND(R109=3,T109=1),11,IF(AND(R109=3,T109=2),12,IF(AND(R109=3,T109=3),13,IF(AND(R109=3,T109=4),14,IF(AND(R109=3,T109=5),15,IF(AND(R109=4,T109=1),16,IF(AND(R109=4,T109=2),17,IF(AND(R109=4,T109=3),18,IF(AND(R109=4,T109=4),19,IF(AND(R109=4,T109=5),20,IF(AND(R109=5,T109=1),21,IF(AND(R109=5,T109=2),22,IF(AND(R109=5,T109=3),23,IF(AND(R109=5,T109=4),24,IF(AND(R109=5,T109=5),25,IF(AND(R109=1,T109=6),26,IF(AND(R109=1,T109=7),27,IF(AND(R109=1,T109=8),28,IF(AND(R109=2,T109=6),29,IF(AND(R109=2,T109=7),30,IF(AND(R109=2,T109=8),31,IF(AND(R109=3,T109=6),32,IF(AND(R109=3,T109=7),33,IF(AND(R109=3,T109=8),34,IF(AND(R109=4,T109=6),35,IF(AND(R109=4,T109=7),36,IF(AND(R109=4,T109=8),37,IF(AND(R109=5,T109=6),38,IF(AND(R109=5,T109=7),39,IF(AND(R109=5,T109=8),40,IF(AND(R109=6,T109=9),41,IF(AND(R109=6,T109=10),42,IF(AND(R109=6,T109=11),43,IF(AND(R109=7,T109=9),44,IF(AND(R109=7,T109=10),45,IF(AND(R109=7,T109=11),46,IF(AND(R109=8,T109=9),47,IF(AND(R109=8,T109=10),48,IF(AND(R109=8,T109=11),49,IF(AND(R109="",T109=""),"","Seleccione"))))))))))))))))))))))))))))))))))))))))))))))))))</f>
        <v>24</v>
      </c>
      <c r="V109" s="255" t="str">
        <f>IF(U109=1,'Etapa 2 - Análisis'!$Y$4,IF(U109=2,'Etapa 2 - Análisis'!$Z$4,IF(U109=6,'Etapa 2 - Análisis'!$AD$4,IF(U109=7,'Etapa 2 - Análisis'!$AE$4,IF(U109=11,'Etapa 2 - Análisis'!$AI$4,IF(U109=3,'Etapa 2 - Análisis'!$AA$4,IF(U109=8,'Etapa 2 - Análisis'!$AF$4,IF(U109=12,'Etapa 2 - Análisis'!$AJ$4,IF(U109=16,'Etapa 2 - Análisis'!$AN$4,IF(U109=4,'Etapa 2 - Análisis'!$AB$4,IF(U109=5,'Etapa 2 - Análisis'!$AC$4,IF(U109=9,'Etapa 2 - Análisis'!$AF$4,IF(U109=13,'Etapa 2 - Análisis'!$AK$4,IF(U109=17,'Etapa 2 - Análisis'!$AO$4,IF(U109=18,'Etapa 2 - Análisis'!$AP$4,IF(U109=21,'Etapa 2 - Análisis'!$AS$4,IF(U109=22,'Etapa 2 - Análisis'!$AT$4,IF(U109=10,'Etapa 2 - Análisis'!$AH$4,IF(U109=14,'Etapa 2 - Análisis'!$AL$4,IF(U109=15,'Etapa 2 - Análisis'!$AM$4,IF(U109=19,'Etapa 2 - Análisis'!$AQ$4,IF(U109=20,'Etapa 2 - Análisis'!$AR$4,IF(U109=23,'Etapa 2 - Análisis'!$AU$4,IF(U109=24,'Etapa 2 - Análisis'!$AV$4,IF(U109=25,'Etapa 2 - Análisis'!$AW$4,IF(U109=26,'Etapa 2 - Análisis'!$Y$13,IF(U109=27,'Etapa 2 - Análisis'!$Z$13,IF(U109=28,'Etapa 2 - Análisis'!$AA$13,IF(U109=29,'Etapa 2 - Análisis'!$AB$13,IF(U109=30,'Etapa 2 - Análisis'!$AC$13,IF(U109=31,'Etapa 2 - Análisis'!$AD$13,IF(U109=32,'Etapa 2 - Análisis'!$AE$13,IF(U109=33,'Etapa 2 - Análisis'!$AF$13,IF(U109=34,'Etapa 2 - Análisis'!$AG$13,IF(U109=35,'Etapa 2 - Análisis'!$AH$13,IF(U109=36,'Etapa 2 - Análisis'!$AI$13,IF(U109=37,'Etapa 2 - Análisis'!$AJ$13,IF(U109=38,'Etapa 2 - Análisis'!$AK$13,IF(U109=39,'Etapa 2 - Análisis'!$AL$13,IF(U109=40,'Etapa 2 - Análisis'!$AM$13,IF(U109=41,'Etapa 2 - Análisis'!$Y$8,IF(U109=42,'Etapa 2 - Análisis'!$Z$8,IF(U109=43,'Etapa 2 - Análisis'!$AA$8,IF(U109=44,'Etapa 2 - Análisis'!$AB$8,IF(U109=45,'Etapa 2 - Análisis'!$AC$8,IF(U109=46,'Etapa 2 - Análisis'!$AD$8,IF(U109=47,'Etapa 2 - Análisis'!$AE$8,IF(U109=48,'Etapa 2 - Análisis'!$AF$8,IF(U109=49,'Etapa 2 - Análisis'!$AG$8,IF(U109="","NO APLICA","Sin Zona"))))))))))))))))))))))))))))))))))))))))))))))))))</f>
        <v>ZONA DE RIESGO EXTREMA</v>
      </c>
      <c r="W109" s="174" t="s">
        <v>415</v>
      </c>
      <c r="X109" s="275" t="s">
        <v>603</v>
      </c>
      <c r="Y109" s="277"/>
      <c r="Z109" s="174" t="s">
        <v>604</v>
      </c>
      <c r="AA109" s="290" t="s">
        <v>605</v>
      </c>
    </row>
    <row r="110" spans="1:27" ht="73.5" customHeight="1" x14ac:dyDescent="0.25">
      <c r="A110" s="257"/>
      <c r="B110" s="259"/>
      <c r="C110" s="253"/>
      <c r="D110" s="99" t="s">
        <v>600</v>
      </c>
      <c r="E110" s="261"/>
      <c r="F110" s="253"/>
      <c r="G110" s="151"/>
      <c r="H110" s="253"/>
      <c r="I110" s="151"/>
      <c r="J110" s="42"/>
      <c r="K110" s="255"/>
      <c r="L110" s="253"/>
      <c r="M110" s="80" t="s">
        <v>602</v>
      </c>
      <c r="N110" s="81" t="s">
        <v>226</v>
      </c>
      <c r="O110" s="158" t="str">
        <f t="shared" ref="O110:P113" si="20">IF($C$109="Oportunidad","NO APLICA","")</f>
        <v/>
      </c>
      <c r="P110" s="158" t="s">
        <v>414</v>
      </c>
      <c r="Q110" s="253"/>
      <c r="R110" s="151"/>
      <c r="S110" s="253"/>
      <c r="T110" s="151"/>
      <c r="U110" s="42"/>
      <c r="V110" s="255"/>
      <c r="W110" s="174" t="s">
        <v>415</v>
      </c>
      <c r="X110" s="275" t="s">
        <v>603</v>
      </c>
      <c r="Y110" s="277"/>
      <c r="Z110" s="174" t="s">
        <v>604</v>
      </c>
      <c r="AA110" s="291"/>
    </row>
    <row r="111" spans="1:27" ht="26.25" customHeight="1" x14ac:dyDescent="0.25">
      <c r="A111" s="257"/>
      <c r="B111" s="259"/>
      <c r="C111" s="253"/>
      <c r="D111" s="99"/>
      <c r="E111" s="261"/>
      <c r="F111" s="253"/>
      <c r="G111" s="151"/>
      <c r="H111" s="253"/>
      <c r="I111" s="151"/>
      <c r="J111" s="42"/>
      <c r="K111" s="255"/>
      <c r="L111" s="253"/>
      <c r="M111" s="80"/>
      <c r="N111" s="81" t="s">
        <v>218</v>
      </c>
      <c r="O111" s="158" t="str">
        <f t="shared" si="20"/>
        <v/>
      </c>
      <c r="P111" s="158" t="str">
        <f t="shared" si="20"/>
        <v/>
      </c>
      <c r="Q111" s="253"/>
      <c r="R111" s="151"/>
      <c r="S111" s="253"/>
      <c r="T111" s="151"/>
      <c r="U111" s="42"/>
      <c r="V111" s="255"/>
      <c r="W111" s="174"/>
      <c r="X111" s="101"/>
      <c r="Y111" s="101"/>
      <c r="Z111" s="174"/>
      <c r="AA111" s="291"/>
    </row>
    <row r="112" spans="1:27" ht="27.75" customHeight="1" x14ac:dyDescent="0.25">
      <c r="A112" s="257"/>
      <c r="B112" s="259"/>
      <c r="C112" s="253"/>
      <c r="D112" s="172"/>
      <c r="E112" s="261"/>
      <c r="F112" s="253"/>
      <c r="G112" s="151"/>
      <c r="H112" s="253"/>
      <c r="I112" s="151"/>
      <c r="J112" s="42"/>
      <c r="K112" s="255"/>
      <c r="L112" s="253"/>
      <c r="M112" s="80"/>
      <c r="N112" s="81" t="s">
        <v>218</v>
      </c>
      <c r="O112" s="158" t="str">
        <f t="shared" si="20"/>
        <v/>
      </c>
      <c r="P112" s="158" t="str">
        <f t="shared" si="20"/>
        <v/>
      </c>
      <c r="Q112" s="253"/>
      <c r="R112" s="151"/>
      <c r="S112" s="253"/>
      <c r="T112" s="151"/>
      <c r="U112" s="42"/>
      <c r="V112" s="255"/>
      <c r="W112" s="174"/>
      <c r="X112" s="101"/>
      <c r="Y112" s="102"/>
      <c r="Z112" s="174"/>
      <c r="AA112" s="291"/>
    </row>
    <row r="113" spans="1:27" ht="22.5" customHeight="1" x14ac:dyDescent="0.25">
      <c r="A113" s="257"/>
      <c r="B113" s="260"/>
      <c r="C113" s="254"/>
      <c r="E113" s="261"/>
      <c r="F113" s="254"/>
      <c r="G113" s="151"/>
      <c r="H113" s="254"/>
      <c r="I113" s="151"/>
      <c r="J113" s="42"/>
      <c r="K113" s="255"/>
      <c r="L113" s="254"/>
      <c r="M113" s="80"/>
      <c r="N113" s="81" t="s">
        <v>218</v>
      </c>
      <c r="O113" s="158" t="str">
        <f t="shared" si="20"/>
        <v/>
      </c>
      <c r="P113" s="158" t="str">
        <f t="shared" si="20"/>
        <v/>
      </c>
      <c r="Q113" s="254"/>
      <c r="R113" s="151"/>
      <c r="S113" s="254"/>
      <c r="T113" s="151"/>
      <c r="U113" s="42"/>
      <c r="V113" s="255"/>
      <c r="W113" s="126"/>
      <c r="X113" s="147"/>
      <c r="Y113" s="147"/>
      <c r="Z113" s="126"/>
      <c r="AA113" s="292"/>
    </row>
    <row r="114" spans="1:27" ht="49.5" customHeight="1" x14ac:dyDescent="0.25">
      <c r="A114" s="257">
        <v>22</v>
      </c>
      <c r="B114" s="262" t="s">
        <v>606</v>
      </c>
      <c r="C114" s="252" t="s">
        <v>197</v>
      </c>
      <c r="D114" s="80" t="s">
        <v>607</v>
      </c>
      <c r="E114" s="261" t="s">
        <v>608</v>
      </c>
      <c r="F114" s="252" t="s">
        <v>206</v>
      </c>
      <c r="G114" s="151">
        <f>IF(F114="1 - Rara vez",1,IF(F114="2 - Improbable",2,IF(F114="3 - Posible",3,IF(F114="4 - Probable",4,IF(F114="5 - Casi seguro",5,IF(F114="1 - Baja",6,IF(F114="2 - Media",7,IF(F114="3 - Alta",8,IF(F114="Seleccione",0)))))))))</f>
        <v>3</v>
      </c>
      <c r="H114" s="252" t="s">
        <v>212</v>
      </c>
      <c r="I114" s="151">
        <f>IF(H114="1 -Insignificante",1,IF(H114="2 -Menor",2,IF(H114="3 -Moderado",3,IF(H114="5 -Moderado",6,IF(H114="4 -Mayor",4,IF(H114="10 -Mayor",7,IF(H114="5 -Catastrófico",5,IF(H114="20 -Catastrófico",8,IF(H114="1 - Mínimo/Leve",9,IF(H114="2 - Importante",10,IF(H114="3 - Fuerte",11,IF(H114="Seleccione",0))))))))))))</f>
        <v>3</v>
      </c>
      <c r="J114" s="42">
        <f>IF(AND(G114=1,I114=1),1,IF(AND(G114=1,I114=2),2,IF(AND(G114=1,I114=3),3,IF(AND(G114=1,I114=4),4,IF(AND(G114=1,I114=5),5,IF(AND(G114=2,I114=1),6,IF(AND(G114=2,I114=2),7,IF(AND(G114=2,I114=3),8,IF(AND(G114=2,I114=4),9,IF(AND(G114=2,I114=5),10,IF(AND(G114=3,I114=1),11,IF(AND(G114=3,I114=2),12,IF(AND(G114=3,I114=3),13,IF(AND(G114=3,I114=4),14,IF(AND(G114=3,I114=5),15,IF(AND(G114=4,I114=1),16,IF(AND(G114=4,I114=2),17,IF(AND(G114=4,I114=3),18,IF(AND(G114=4,I114=4),19,IF(AND(G114=4,I114=5),20,IF(AND(G114=5,I114=1),21,IF(AND(G114=5,I114=2),22,IF(AND(G114=5,I114=3),23,IF(AND(G114=5,I114=4),24,IF(AND(G114=5,I114=5),25,IF(AND(G114=1,I114=6),26,IF(AND(G114=1,I114=7),27,IF(AND(G114=1,I114=8),28,IF(AND(G114=2,I114=6),29,IF(AND(G114=2,I114=7),30,IF(AND(G114=2,I114=8),31,IF(AND(G114=3,I114=6),32,IF(AND(G114=3,I114=7),33,IF(AND(G114=3,I114=8),34,IF(AND(G114=4,I114=6),35,IF(AND(G114=4,I114=7),36,IF(AND(G114=4,I114=8),37,IF(AND(G114=5,I114=6),38,IF(AND(G114=5,I114=7),39,IF(AND(G114=5,I114=8),40,IF(AND(G114=6,I114=9),41,IF(AND(G114=6,I114=10),42,IF(AND(G114=6,I114=11),43,IF(AND(G114=7,I114=9),44,IF(AND(G114=7,I114=10),45,IF(AND(G114=7,I114=11),46,IF(AND(G114=8,I114=9),47,IF(AND(G114=8,I114=10),48,IF(AND(G114=8,I114=11),49,"Seleccione")))))))))))))))))))))))))))))))))))))))))))))))))</f>
        <v>13</v>
      </c>
      <c r="K114" s="255" t="str">
        <f>IF(J114=1,'Etapa 2 - Análisis'!$Y$4,IF(J114=2,'Etapa 2 - Análisis'!$Z$4,IF(J114=6,'Etapa 2 - Análisis'!$AD$4,IF(J114=7,'Etapa 2 - Análisis'!$AE$4,IF(J114=11,'Etapa 2 - Análisis'!$AI$4,IF(J114=3,'Etapa 2 - Análisis'!$AA$4,IF(J114=8,'Etapa 2 - Análisis'!$AF$4,IF(J114=12,'Etapa 2 - Análisis'!$AJ$4,IF(J114=16,'Etapa 2 - Análisis'!$AN$4,IF(J114=4,'Etapa 2 - Análisis'!$AB$4,IF(J114=5,'Etapa 2 - Análisis'!$AC$4,IF(J114=9,'Etapa 2 - Análisis'!$AG$4,IF(J114=13,'Etapa 2 - Análisis'!$AK$4,IF(J114=17,'Etapa 2 - Análisis'!$AO$4,IF(J114=18,'Etapa 2 - Análisis'!$AP$4,IF(J114=21,'Etapa 2 - Análisis'!$AS$4,IF(J114=22,'Etapa 2 - Análisis'!$AT$4,IF(J114=10,'Etapa 2 - Análisis'!$AH$4,IF(J114=14,'Etapa 2 - Análisis'!$AL$4,IF(J114=15,'Etapa 2 - Análisis'!$AM$4,IF(J114=19,'Etapa 2 - Análisis'!$AQ$4,IF(J114=20,'Etapa 2 - Análisis'!$AR$4,IF(J114=23,'Etapa 2 - Análisis'!$AU$4,IF(J114=24,'Etapa 2 - Análisis'!$AV$4,IF(J114=25,'Etapa 2 - Análisis'!$AW$4,IF(J114=26,'Etapa 2 - Análisis'!$Y$13,IF(J114=27,'Etapa 2 - Análisis'!$Z$13,IF(J114=28,'Etapa 2 - Análisis'!$AA$13,IF(J114=29,'Etapa 2 - Análisis'!$AB$13,IF(J114=30,'Etapa 2 - Análisis'!$AC$13,IF(J114=31,'Etapa 2 - Análisis'!$AD$13,IF(J114=32,'Etapa 2 - Análisis'!$AE$13,IF(J114=33,'Etapa 2 - Análisis'!$AF$13,IF(J114=34,'Etapa 2 - Análisis'!$AG$13,IF(J114=35,'Etapa 2 - Análisis'!$AH$13,IF(J114=36,'Etapa 2 - Análisis'!$AI$13,IF(J114=37,'Etapa 2 - Análisis'!$AJ$13,IF(J114=38,'Etapa 2 - Análisis'!$AK$13,IF(J114=39,'Etapa 2 - Análisis'!$AL$13,IF(J114=40,'Etapa 2 - Análisis'!$AM$13,IF(J114=41,'Etapa 2 - Análisis'!$Y$8,IF(J114=42,'Etapa 2 - Análisis'!$Z$8,IF(J114=43,'Etapa 2 - Análisis'!$AA$8,IF(J114=44,'Etapa 2 - Análisis'!$AB$8,IF(J114=45,'Etapa 2 - Análisis'!$AC$8,IF(J114=46,'Etapa 2 - Análisis'!$AD$8,IF(J114=47,'Etapa 2 - Análisis'!$AE$8,IF(J114=48,'Etapa 2 - Análisis'!$AF$8,IF(J114=49,'Etapa 2 - Análisis'!$AG$8,"Sin Zona")))))))))))))))))))))))))))))))))))))))))))))))))</f>
        <v>ZONA DE RIESGO ALTA</v>
      </c>
      <c r="L114" s="252" t="s">
        <v>320</v>
      </c>
      <c r="M114" s="80" t="s">
        <v>609</v>
      </c>
      <c r="N114" s="81" t="s">
        <v>225</v>
      </c>
      <c r="O114" s="151" t="s">
        <v>414</v>
      </c>
      <c r="P114" s="158" t="str">
        <f>IF($C$114="Oportunidad","NO APLICA","")</f>
        <v/>
      </c>
      <c r="Q114" s="252" t="s">
        <v>206</v>
      </c>
      <c r="R114" s="151">
        <f>IF(Q114="1 - Rara vez",1,IF(Q114="2 - Improbable",2,IF(Q114="3 - Posible",3,IF(Q114="4 - Probable",4,IF(Q114="5 - Casi seguro",5,IF(Q114="1 - Baja",6,IF(Q114="2 - Media",7,IF(Q114="3 - Alta",8,IF(Q114="NO APLICA","",IF(Q114="Seleccione",0))))))))))</f>
        <v>3</v>
      </c>
      <c r="S114" s="252" t="s">
        <v>212</v>
      </c>
      <c r="T114" s="151">
        <f>IF(S114="1 -Insignificante",1,IF(S114="2 -Menor",2,IF(S114="3 -Moderado",3,IF(S114="4 -Mayor",4,IF(S114="10 -Mayor",7,IF(S114="5 -Catastrófico",5,IF(S114="5 -Moderado",6,IF(S114="20 -Catastrófico",8,IF(S114="1 - Mínimo/Leve",9,IF(S114="2 - Importante",10,IF(S114="3 - Fuerte",11,IF(S114="NO APLICA","",IF(S114="Seleccione",0)))))))))))))</f>
        <v>3</v>
      </c>
      <c r="U114" s="42">
        <f>IF(AND(R114=1,T114=1),1,IF(AND(R114=1,T114=2),2,IF(AND(R114=1,T114=3),3,IF(AND(R114=1,T114=4),4,IF(AND(R114=1,T114=5),5,IF(AND(R114=2,T114=1),6,IF(AND(R114=2,T114=2),7,IF(AND(R114=2,T114=3),8,IF(AND(R114=2,T114=4),9,IF(AND(R114=2,T114=5),10,IF(AND(R114=3,T114=1),11,IF(AND(R114=3,T114=2),12,IF(AND(R114=3,T114=3),13,IF(AND(R114=3,T114=4),14,IF(AND(R114=3,T114=5),15,IF(AND(R114=4,T114=1),16,IF(AND(R114=4,T114=2),17,IF(AND(R114=4,T114=3),18,IF(AND(R114=4,T114=4),19,IF(AND(R114=4,T114=5),20,IF(AND(R114=5,T114=1),21,IF(AND(R114=5,T114=2),22,IF(AND(R114=5,T114=3),23,IF(AND(R114=5,T114=4),24,IF(AND(R114=5,T114=5),25,IF(AND(R114=1,T114=6),26,IF(AND(R114=1,T114=7),27,IF(AND(R114=1,T114=8),28,IF(AND(R114=2,T114=6),29,IF(AND(R114=2,T114=7),30,IF(AND(R114=2,T114=8),31,IF(AND(R114=3,T114=6),32,IF(AND(R114=3,T114=7),33,IF(AND(R114=3,T114=8),34,IF(AND(R114=4,T114=6),35,IF(AND(R114=4,T114=7),36,IF(AND(R114=4,T114=8),37,IF(AND(R114=5,T114=6),38,IF(AND(R114=5,T114=7),39,IF(AND(R114=5,T114=8),40,IF(AND(R114=6,T114=9),41,IF(AND(R114=6,T114=10),42,IF(AND(R114=6,T114=11),43,IF(AND(R114=7,T114=9),44,IF(AND(R114=7,T114=10),45,IF(AND(R114=7,T114=11),46,IF(AND(R114=8,T114=9),47,IF(AND(R114=8,T114=10),48,IF(AND(R114=8,T114=11),49,IF(AND(R114="",T114=""),"","Seleccione"))))))))))))))))))))))))))))))))))))))))))))))))))</f>
        <v>13</v>
      </c>
      <c r="V114" s="255" t="str">
        <f>IF(U114=1,'Etapa 2 - Análisis'!$Y$4,IF(U114=2,'Etapa 2 - Análisis'!$Z$4,IF(U114=6,'Etapa 2 - Análisis'!$AD$4,IF(U114=7,'Etapa 2 - Análisis'!$AE$4,IF(U114=11,'Etapa 2 - Análisis'!$AI$4,IF(U114=3,'Etapa 2 - Análisis'!$AA$4,IF(U114=8,'Etapa 2 - Análisis'!$AF$4,IF(U114=12,'Etapa 2 - Análisis'!$AJ$4,IF(U114=16,'Etapa 2 - Análisis'!$AN$4,IF(U114=4,'Etapa 2 - Análisis'!$AB$4,IF(U114=5,'Etapa 2 - Análisis'!$AC$4,IF(U114=9,'Etapa 2 - Análisis'!$AF$4,IF(U114=13,'Etapa 2 - Análisis'!$AK$4,IF(U114=17,'Etapa 2 - Análisis'!$AO$4,IF(U114=18,'Etapa 2 - Análisis'!$AP$4,IF(U114=21,'Etapa 2 - Análisis'!$AS$4,IF(U114=22,'Etapa 2 - Análisis'!$AT$4,IF(U114=10,'Etapa 2 - Análisis'!$AH$4,IF(U114=14,'Etapa 2 - Análisis'!$AL$4,IF(U114=15,'Etapa 2 - Análisis'!$AM$4,IF(U114=19,'Etapa 2 - Análisis'!$AQ$4,IF(U114=20,'Etapa 2 - Análisis'!$AR$4,IF(U114=23,'Etapa 2 - Análisis'!$AU$4,IF(U114=24,'Etapa 2 - Análisis'!$AV$4,IF(U114=25,'Etapa 2 - Análisis'!$AW$4,IF(U114=26,'Etapa 2 - Análisis'!$Y$13,IF(U114=27,'Etapa 2 - Análisis'!$Z$13,IF(U114=28,'Etapa 2 - Análisis'!$AA$13,IF(U114=29,'Etapa 2 - Análisis'!$AB$13,IF(U114=30,'Etapa 2 - Análisis'!$AC$13,IF(U114=31,'Etapa 2 - Análisis'!$AD$13,IF(U114=32,'Etapa 2 - Análisis'!$AE$13,IF(U114=33,'Etapa 2 - Análisis'!$AF$13,IF(U114=34,'Etapa 2 - Análisis'!$AG$13,IF(U114=35,'Etapa 2 - Análisis'!$AH$13,IF(U114=36,'Etapa 2 - Análisis'!$AI$13,IF(U114=37,'Etapa 2 - Análisis'!$AJ$13,IF(U114=38,'Etapa 2 - Análisis'!$AK$13,IF(U114=39,'Etapa 2 - Análisis'!$AL$13,IF(U114=40,'Etapa 2 - Análisis'!$AM$13,IF(U114=41,'Etapa 2 - Análisis'!$Y$8,IF(U114=42,'Etapa 2 - Análisis'!$Z$8,IF(U114=43,'Etapa 2 - Análisis'!$AA$8,IF(U114=44,'Etapa 2 - Análisis'!$AB$8,IF(U114=45,'Etapa 2 - Análisis'!$AC$8,IF(U114=46,'Etapa 2 - Análisis'!$AD$8,IF(U114=47,'Etapa 2 - Análisis'!$AE$8,IF(U114=48,'Etapa 2 - Análisis'!$AF$8,IF(U114=49,'Etapa 2 - Análisis'!$AG$8,IF(U114="","NO APLICA","Sin Zona"))))))))))))))))))))))))))))))))))))))))))))))))))</f>
        <v>ZONA DE RIESGO ALTA</v>
      </c>
      <c r="W114" s="174" t="s">
        <v>610</v>
      </c>
      <c r="X114" s="101"/>
      <c r="Y114" s="101"/>
      <c r="Z114" s="174" t="s">
        <v>611</v>
      </c>
      <c r="AA114" s="290" t="s">
        <v>608</v>
      </c>
    </row>
    <row r="115" spans="1:27" x14ac:dyDescent="0.25">
      <c r="A115" s="257"/>
      <c r="B115" s="263"/>
      <c r="C115" s="253"/>
      <c r="D115" s="80"/>
      <c r="E115" s="261"/>
      <c r="F115" s="253"/>
      <c r="G115" s="151"/>
      <c r="H115" s="253"/>
      <c r="I115" s="151"/>
      <c r="J115" s="42"/>
      <c r="K115" s="255"/>
      <c r="L115" s="253"/>
      <c r="M115" s="80"/>
      <c r="N115" s="81" t="s">
        <v>218</v>
      </c>
      <c r="O115" s="158" t="str">
        <f t="shared" ref="O115:P118" si="21">IF($C$114="Oportunidad","NO APLICA","")</f>
        <v/>
      </c>
      <c r="P115" s="158" t="str">
        <f t="shared" si="21"/>
        <v/>
      </c>
      <c r="Q115" s="253"/>
      <c r="R115" s="151"/>
      <c r="S115" s="253"/>
      <c r="T115" s="151"/>
      <c r="U115" s="42"/>
      <c r="V115" s="255"/>
      <c r="W115" s="145"/>
      <c r="X115" s="101"/>
      <c r="Y115" s="101"/>
      <c r="Z115" s="145"/>
      <c r="AA115" s="291"/>
    </row>
    <row r="116" spans="1:27" x14ac:dyDescent="0.25">
      <c r="A116" s="257"/>
      <c r="B116" s="263"/>
      <c r="C116" s="253"/>
      <c r="D116" s="80"/>
      <c r="E116" s="261"/>
      <c r="F116" s="253"/>
      <c r="G116" s="151"/>
      <c r="H116" s="253"/>
      <c r="I116" s="151"/>
      <c r="J116" s="42"/>
      <c r="K116" s="255"/>
      <c r="L116" s="253"/>
      <c r="M116" s="80"/>
      <c r="N116" s="81" t="s">
        <v>218</v>
      </c>
      <c r="O116" s="158" t="str">
        <f t="shared" si="21"/>
        <v/>
      </c>
      <c r="P116" s="158" t="str">
        <f t="shared" si="21"/>
        <v/>
      </c>
      <c r="Q116" s="253"/>
      <c r="R116" s="151"/>
      <c r="S116" s="253"/>
      <c r="T116" s="151"/>
      <c r="U116" s="42"/>
      <c r="V116" s="255"/>
      <c r="W116" s="145"/>
      <c r="X116" s="101"/>
      <c r="Y116" s="101"/>
      <c r="Z116" s="145"/>
      <c r="AA116" s="291"/>
    </row>
    <row r="117" spans="1:27" x14ac:dyDescent="0.25">
      <c r="A117" s="257"/>
      <c r="B117" s="263"/>
      <c r="C117" s="253"/>
      <c r="D117" s="80"/>
      <c r="E117" s="261"/>
      <c r="F117" s="253"/>
      <c r="G117" s="151"/>
      <c r="H117" s="253"/>
      <c r="I117" s="151"/>
      <c r="J117" s="42"/>
      <c r="K117" s="255"/>
      <c r="L117" s="253"/>
      <c r="M117" s="80"/>
      <c r="N117" s="81" t="s">
        <v>218</v>
      </c>
      <c r="O117" s="158" t="str">
        <f t="shared" si="21"/>
        <v/>
      </c>
      <c r="P117" s="158" t="str">
        <f t="shared" si="21"/>
        <v/>
      </c>
      <c r="Q117" s="253"/>
      <c r="R117" s="151"/>
      <c r="S117" s="253"/>
      <c r="T117" s="151"/>
      <c r="U117" s="42"/>
      <c r="V117" s="255"/>
      <c r="W117" s="145"/>
      <c r="X117" s="101"/>
      <c r="Y117" s="101"/>
      <c r="Z117" s="145"/>
      <c r="AA117" s="291"/>
    </row>
    <row r="118" spans="1:27" x14ac:dyDescent="0.25">
      <c r="A118" s="257"/>
      <c r="B118" s="264"/>
      <c r="C118" s="254"/>
      <c r="D118" s="80"/>
      <c r="E118" s="261"/>
      <c r="F118" s="254"/>
      <c r="G118" s="151"/>
      <c r="H118" s="254"/>
      <c r="I118" s="151"/>
      <c r="J118" s="42"/>
      <c r="K118" s="255"/>
      <c r="L118" s="254"/>
      <c r="M118" s="80"/>
      <c r="N118" s="81" t="s">
        <v>218</v>
      </c>
      <c r="O118" s="158" t="str">
        <f t="shared" si="21"/>
        <v/>
      </c>
      <c r="P118" s="158" t="str">
        <f t="shared" si="21"/>
        <v/>
      </c>
      <c r="Q118" s="254"/>
      <c r="R118" s="151"/>
      <c r="S118" s="254"/>
      <c r="T118" s="151"/>
      <c r="U118" s="42"/>
      <c r="V118" s="255"/>
      <c r="W118" s="145"/>
      <c r="X118" s="101"/>
      <c r="Y118" s="101"/>
      <c r="Z118" s="145"/>
      <c r="AA118" s="292"/>
    </row>
    <row r="119" spans="1:27" ht="69.75" customHeight="1" x14ac:dyDescent="0.25">
      <c r="A119" s="257">
        <v>23</v>
      </c>
      <c r="B119" s="258" t="s">
        <v>620</v>
      </c>
      <c r="C119" s="252" t="s">
        <v>328</v>
      </c>
      <c r="D119" s="99" t="s">
        <v>613</v>
      </c>
      <c r="E119" s="261" t="s">
        <v>614</v>
      </c>
      <c r="F119" s="252" t="s">
        <v>208</v>
      </c>
      <c r="G119" s="151">
        <f>IF(F119="1 - Rara vez",1,IF(F119="2 - Improbable",2,IF(F119="3 - Posible",3,IF(F119="4 - Probable",4,IF(F119="5 - Casi seguro",5,IF(F119="1 - Baja",6,IF(F119="2 - Media",7,IF(F119="3 - Alta",8,IF(F119="Seleccione",0)))))))))</f>
        <v>1</v>
      </c>
      <c r="H119" s="252" t="s">
        <v>213</v>
      </c>
      <c r="I119" s="151">
        <f>IF(H119="1 -Insignificante",1,IF(H119="2 -Menor",2,IF(H119="3 -Moderado",3,IF(H119="5 -Moderado",6,IF(H119="4 -Mayor",4,IF(H119="10 -Mayor",7,IF(H119="5 -Catastrófico",5,IF(H119="20 -Catastrófico",8,IF(H119="1 - Mínimo/Leve",9,IF(H119="2 - Importante",10,IF(H119="3 - Fuerte",11,IF(H119="Seleccione",0))))))))))))</f>
        <v>4</v>
      </c>
      <c r="J119" s="42">
        <f>IF(AND(G119=1,I119=1),1,IF(AND(G119=1,I119=2),2,IF(AND(G119=1,I119=3),3,IF(AND(G119=1,I119=4),4,IF(AND(G119=1,I119=5),5,IF(AND(G119=2,I119=1),6,IF(AND(G119=2,I119=2),7,IF(AND(G119=2,I119=3),8,IF(AND(G119=2,I119=4),9,IF(AND(G119=2,I119=5),10,IF(AND(G119=3,I119=1),11,IF(AND(G119=3,I119=2),12,IF(AND(G119=3,I119=3),13,IF(AND(G119=3,I119=4),14,IF(AND(G119=3,I119=5),15,IF(AND(G119=4,I119=1),16,IF(AND(G119=4,I119=2),17,IF(AND(G119=4,I119=3),18,IF(AND(G119=4,I119=4),19,IF(AND(G119=4,I119=5),20,IF(AND(G119=5,I119=1),21,IF(AND(G119=5,I119=2),22,IF(AND(G119=5,I119=3),23,IF(AND(G119=5,I119=4),24,IF(AND(G119=5,I119=5),25,IF(AND(G119=1,I119=6),26,IF(AND(G119=1,I119=7),27,IF(AND(G119=1,I119=8),28,IF(AND(G119=2,I119=6),29,IF(AND(G119=2,I119=7),30,IF(AND(G119=2,I119=8),31,IF(AND(G119=3,I119=6),32,IF(AND(G119=3,I119=7),33,IF(AND(G119=3,I119=8),34,IF(AND(G119=4,I119=6),35,IF(AND(G119=4,I119=7),36,IF(AND(G119=4,I119=8),37,IF(AND(G119=5,I119=6),38,IF(AND(G119=5,I119=7),39,IF(AND(G119=5,I119=8),40,IF(AND(G119=6,I119=9),41,IF(AND(G119=6,I119=10),42,IF(AND(G119=6,I119=11),43,IF(AND(G119=7,I119=9),44,IF(AND(G119=7,I119=10),45,IF(AND(G119=7,I119=11),46,IF(AND(G119=8,I119=9),47,IF(AND(G119=8,I119=10),48,IF(AND(G119=8,I119=11),49,"Seleccione")))))))))))))))))))))))))))))))))))))))))))))))))</f>
        <v>4</v>
      </c>
      <c r="K119" s="255" t="str">
        <f>IF(J119=1,'Etapa 2 - Análisis'!$Y$4,IF(J119=2,'Etapa 2 - Análisis'!$Z$4,IF(J119=6,'Etapa 2 - Análisis'!$AD$4,IF(J119=7,'Etapa 2 - Análisis'!$AE$4,IF(J119=11,'Etapa 2 - Análisis'!$AI$4,IF(J119=3,'Etapa 2 - Análisis'!$AA$4,IF(J119=8,'Etapa 2 - Análisis'!$AF$4,IF(J119=12,'Etapa 2 - Análisis'!$AJ$4,IF(J119=16,'Etapa 2 - Análisis'!$AN$4,IF(J119=4,'Etapa 2 - Análisis'!$AB$4,IF(J119=5,'Etapa 2 - Análisis'!$AC$4,IF(J119=9,'Etapa 2 - Análisis'!$AG$4,IF(J119=13,'Etapa 2 - Análisis'!$AK$4,IF(J119=17,'Etapa 2 - Análisis'!$AO$4,IF(J119=18,'Etapa 2 - Análisis'!$AP$4,IF(J119=21,'Etapa 2 - Análisis'!$AS$4,IF(J119=22,'Etapa 2 - Análisis'!$AT$4,IF(J119=10,'Etapa 2 - Análisis'!$AH$4,IF(J119=14,'Etapa 2 - Análisis'!$AL$4,IF(J119=15,'Etapa 2 - Análisis'!$AM$4,IF(J119=19,'Etapa 2 - Análisis'!$AQ$4,IF(J119=20,'Etapa 2 - Análisis'!$AR$4,IF(J119=23,'Etapa 2 - Análisis'!$AU$4,IF(J119=24,'Etapa 2 - Análisis'!$AV$4,IF(J119=25,'Etapa 2 - Análisis'!$AW$4,IF(J119=26,'Etapa 2 - Análisis'!$Y$13,IF(J119=27,'Etapa 2 - Análisis'!$Z$13,IF(J119=28,'Etapa 2 - Análisis'!$AA$13,IF(J119=29,'Etapa 2 - Análisis'!$AB$13,IF(J119=30,'Etapa 2 - Análisis'!$AC$13,IF(J119=31,'Etapa 2 - Análisis'!$AD$13,IF(J119=32,'Etapa 2 - Análisis'!$AE$13,IF(J119=33,'Etapa 2 - Análisis'!$AF$13,IF(J119=34,'Etapa 2 - Análisis'!$AG$13,IF(J119=35,'Etapa 2 - Análisis'!$AH$13,IF(J119=36,'Etapa 2 - Análisis'!$AI$13,IF(J119=37,'Etapa 2 - Análisis'!$AJ$13,IF(J119=38,'Etapa 2 - Análisis'!$AK$13,IF(J119=39,'Etapa 2 - Análisis'!$AL$13,IF(J119=40,'Etapa 2 - Análisis'!$AM$13,IF(J119=41,'Etapa 2 - Análisis'!$Y$8,IF(J119=42,'Etapa 2 - Análisis'!$Z$8,IF(J119=43,'Etapa 2 - Análisis'!$AA$8,IF(J119=44,'Etapa 2 - Análisis'!$AB$8,IF(J119=45,'Etapa 2 - Análisis'!$AC$8,IF(J119=46,'Etapa 2 - Análisis'!$AD$8,IF(J119=47,'Etapa 2 - Análisis'!$AE$8,IF(J119=48,'Etapa 2 - Análisis'!$AF$8,IF(J119=49,'Etapa 2 - Análisis'!$AG$8,"Sin Zona")))))))))))))))))))))))))))))))))))))))))))))))))</f>
        <v>ZONA DE RIESGO ALTA</v>
      </c>
      <c r="L119" s="252" t="s">
        <v>322</v>
      </c>
      <c r="M119" s="80" t="s">
        <v>615</v>
      </c>
      <c r="N119" s="81" t="s">
        <v>225</v>
      </c>
      <c r="O119" s="151" t="s">
        <v>414</v>
      </c>
      <c r="P119" s="158" t="str">
        <f>IF($C$119="Oportunidad","NO APLICA","")</f>
        <v/>
      </c>
      <c r="Q119" s="252" t="s">
        <v>208</v>
      </c>
      <c r="R119" s="151">
        <f>IF(Q119="1 - Rara vez",1,IF(Q119="2 - Improbable",2,IF(Q119="3 - Posible",3,IF(Q119="4 - Probable",4,IF(Q119="5 - Casi seguro",5,IF(Q119="1 - Baja",6,IF(Q119="2 - Media",7,IF(Q119="3 - Alta",8,IF(Q119="NO APLICA","",IF(Q119="Seleccione",0))))))))))</f>
        <v>1</v>
      </c>
      <c r="S119" s="252" t="s">
        <v>213</v>
      </c>
      <c r="T119" s="151">
        <f>IF(S119="1 -Insignificante",1,IF(S119="2 -Menor",2,IF(S119="3 -Moderado",3,IF(S119="4 -Mayor",4,IF(S119="10 -Mayor",7,IF(S119="5 -Catastrófico",5,IF(S119="5 -Moderado",6,IF(S119="20 -Catastrófico",8,IF(S119="1 - Mínimo/Leve",9,IF(S119="2 - Importante",10,IF(S119="3 - Fuerte",11,IF(S119="NO APLICA","",IF(S119="Seleccione",0)))))))))))))</f>
        <v>4</v>
      </c>
      <c r="U119" s="42">
        <f>IF(AND(R119=1,T119=1),1,IF(AND(R119=1,T119=2),2,IF(AND(R119=1,T119=3),3,IF(AND(R119=1,T119=4),4,IF(AND(R119=1,T119=5),5,IF(AND(R119=2,T119=1),6,IF(AND(R119=2,T119=2),7,IF(AND(R119=2,T119=3),8,IF(AND(R119=2,T119=4),9,IF(AND(R119=2,T119=5),10,IF(AND(R119=3,T119=1),11,IF(AND(R119=3,T119=2),12,IF(AND(R119=3,T119=3),13,IF(AND(R119=3,T119=4),14,IF(AND(R119=3,T119=5),15,IF(AND(R119=4,T119=1),16,IF(AND(R119=4,T119=2),17,IF(AND(R119=4,T119=3),18,IF(AND(R119=4,T119=4),19,IF(AND(R119=4,T119=5),20,IF(AND(R119=5,T119=1),21,IF(AND(R119=5,T119=2),22,IF(AND(R119=5,T119=3),23,IF(AND(R119=5,T119=4),24,IF(AND(R119=5,T119=5),25,IF(AND(R119=1,T119=6),26,IF(AND(R119=1,T119=7),27,IF(AND(R119=1,T119=8),28,IF(AND(R119=2,T119=6),29,IF(AND(R119=2,T119=7),30,IF(AND(R119=2,T119=8),31,IF(AND(R119=3,T119=6),32,IF(AND(R119=3,T119=7),33,IF(AND(R119=3,T119=8),34,IF(AND(R119=4,T119=6),35,IF(AND(R119=4,T119=7),36,IF(AND(R119=4,T119=8),37,IF(AND(R119=5,T119=6),38,IF(AND(R119=5,T119=7),39,IF(AND(R119=5,T119=8),40,IF(AND(R119=6,T119=9),41,IF(AND(R119=6,T119=10),42,IF(AND(R119=6,T119=11),43,IF(AND(R119=7,T119=9),44,IF(AND(R119=7,T119=10),45,IF(AND(R119=7,T119=11),46,IF(AND(R119=8,T119=9),47,IF(AND(R119=8,T119=10),48,IF(AND(R119=8,T119=11),49,IF(AND(R119="",T119=""),"","Seleccione"))))))))))))))))))))))))))))))))))))))))))))))))))</f>
        <v>4</v>
      </c>
      <c r="V119" s="255" t="str">
        <f>IF(U119=1,'Etapa 2 - Análisis'!$Y$4,IF(U119=2,'Etapa 2 - Análisis'!$Z$4,IF(U119=6,'Etapa 2 - Análisis'!$AD$4,IF(U119=7,'Etapa 2 - Análisis'!$AE$4,IF(U119=11,'Etapa 2 - Análisis'!$AI$4,IF(U119=3,'Etapa 2 - Análisis'!$AA$4,IF(U119=8,'Etapa 2 - Análisis'!$AF$4,IF(U119=12,'Etapa 2 - Análisis'!$AJ$4,IF(U119=16,'Etapa 2 - Análisis'!$AN$4,IF(U119=4,'Etapa 2 - Análisis'!$AB$4,IF(U119=5,'Etapa 2 - Análisis'!$AC$4,IF(U119=9,'Etapa 2 - Análisis'!$AF$4,IF(U119=13,'Etapa 2 - Análisis'!$AK$4,IF(U119=17,'Etapa 2 - Análisis'!$AO$4,IF(U119=18,'Etapa 2 - Análisis'!$AP$4,IF(U119=21,'Etapa 2 - Análisis'!$AS$4,IF(U119=22,'Etapa 2 - Análisis'!$AT$4,IF(U119=10,'Etapa 2 - Análisis'!$AH$4,IF(U119=14,'Etapa 2 - Análisis'!$AL$4,IF(U119=15,'Etapa 2 - Análisis'!$AM$4,IF(U119=19,'Etapa 2 - Análisis'!$AQ$4,IF(U119=20,'Etapa 2 - Análisis'!$AR$4,IF(U119=23,'Etapa 2 - Análisis'!$AU$4,IF(U119=24,'Etapa 2 - Análisis'!$AV$4,IF(U119=25,'Etapa 2 - Análisis'!$AW$4,IF(U119=26,'Etapa 2 - Análisis'!$Y$13,IF(U119=27,'Etapa 2 - Análisis'!$Z$13,IF(U119=28,'Etapa 2 - Análisis'!$AA$13,IF(U119=29,'Etapa 2 - Análisis'!$AB$13,IF(U119=30,'Etapa 2 - Análisis'!$AC$13,IF(U119=31,'Etapa 2 - Análisis'!$AD$13,IF(U119=32,'Etapa 2 - Análisis'!$AE$13,IF(U119=33,'Etapa 2 - Análisis'!$AF$13,IF(U119=34,'Etapa 2 - Análisis'!$AG$13,IF(U119=35,'Etapa 2 - Análisis'!$AH$13,IF(U119=36,'Etapa 2 - Análisis'!$AI$13,IF(U119=37,'Etapa 2 - Análisis'!$AJ$13,IF(U119=38,'Etapa 2 - Análisis'!$AK$13,IF(U119=39,'Etapa 2 - Análisis'!$AL$13,IF(U119=40,'Etapa 2 - Análisis'!$AM$13,IF(U119=41,'Etapa 2 - Análisis'!$Y$8,IF(U119=42,'Etapa 2 - Análisis'!$Z$8,IF(U119=43,'Etapa 2 - Análisis'!$AA$8,IF(U119=44,'Etapa 2 - Análisis'!$AB$8,IF(U119=45,'Etapa 2 - Análisis'!$AC$8,IF(U119=46,'Etapa 2 - Análisis'!$AD$8,IF(U119=47,'Etapa 2 - Análisis'!$AE$8,IF(U119=48,'Etapa 2 - Análisis'!$AF$8,IF(U119=49,'Etapa 2 - Análisis'!$AG$8,IF(U119="","NO APLICA","Sin Zona"))))))))))))))))))))))))))))))))))))))))))))))))))</f>
        <v>ZONA DE RIESGO ALTA</v>
      </c>
      <c r="W119" s="174" t="s">
        <v>616</v>
      </c>
      <c r="X119" s="275" t="s">
        <v>617</v>
      </c>
      <c r="Y119" s="277"/>
      <c r="Z119" s="174" t="s">
        <v>618</v>
      </c>
      <c r="AA119" s="278" t="s">
        <v>619</v>
      </c>
    </row>
    <row r="120" spans="1:27" x14ac:dyDescent="0.25">
      <c r="A120" s="257"/>
      <c r="B120" s="259"/>
      <c r="C120" s="253"/>
      <c r="D120" s="99"/>
      <c r="E120" s="261"/>
      <c r="F120" s="253"/>
      <c r="G120" s="151"/>
      <c r="H120" s="253"/>
      <c r="I120" s="151"/>
      <c r="J120" s="42"/>
      <c r="K120" s="255"/>
      <c r="L120" s="253"/>
      <c r="M120" s="80"/>
      <c r="N120" s="81" t="s">
        <v>218</v>
      </c>
      <c r="O120" s="158" t="str">
        <f t="shared" ref="O120:P123" si="22">IF($C$119="Oportunidad","NO APLICA","")</f>
        <v/>
      </c>
      <c r="P120" s="158" t="str">
        <f t="shared" si="22"/>
        <v/>
      </c>
      <c r="Q120" s="253"/>
      <c r="R120" s="151"/>
      <c r="S120" s="253"/>
      <c r="T120" s="151"/>
      <c r="U120" s="42"/>
      <c r="V120" s="255"/>
      <c r="W120" s="174"/>
      <c r="X120" s="101"/>
      <c r="Y120" s="102"/>
      <c r="Z120" s="174"/>
      <c r="AA120" s="279"/>
    </row>
    <row r="121" spans="1:27" x14ac:dyDescent="0.25">
      <c r="A121" s="257"/>
      <c r="B121" s="259"/>
      <c r="C121" s="253"/>
      <c r="D121" s="99"/>
      <c r="E121" s="261"/>
      <c r="F121" s="253"/>
      <c r="G121" s="151"/>
      <c r="H121" s="253"/>
      <c r="I121" s="151"/>
      <c r="J121" s="42"/>
      <c r="K121" s="255"/>
      <c r="L121" s="253"/>
      <c r="M121" s="80"/>
      <c r="N121" s="81" t="s">
        <v>218</v>
      </c>
      <c r="O121" s="158" t="str">
        <f t="shared" si="22"/>
        <v/>
      </c>
      <c r="P121" s="158" t="str">
        <f t="shared" si="22"/>
        <v/>
      </c>
      <c r="Q121" s="253"/>
      <c r="R121" s="151"/>
      <c r="S121" s="253"/>
      <c r="T121" s="151"/>
      <c r="U121" s="42"/>
      <c r="V121" s="255"/>
      <c r="W121" s="174"/>
      <c r="X121" s="101"/>
      <c r="Y121" s="101"/>
      <c r="Z121" s="174"/>
      <c r="AA121" s="279"/>
    </row>
    <row r="122" spans="1:27" x14ac:dyDescent="0.25">
      <c r="A122" s="257"/>
      <c r="B122" s="259"/>
      <c r="C122" s="253"/>
      <c r="D122" s="172"/>
      <c r="E122" s="261"/>
      <c r="F122" s="253"/>
      <c r="G122" s="151"/>
      <c r="H122" s="253"/>
      <c r="I122" s="151"/>
      <c r="J122" s="42"/>
      <c r="K122" s="255"/>
      <c r="L122" s="253"/>
      <c r="M122" s="80"/>
      <c r="N122" s="81" t="s">
        <v>218</v>
      </c>
      <c r="O122" s="158" t="str">
        <f t="shared" si="22"/>
        <v/>
      </c>
      <c r="P122" s="158" t="str">
        <f t="shared" si="22"/>
        <v/>
      </c>
      <c r="Q122" s="253"/>
      <c r="R122" s="151"/>
      <c r="S122" s="253"/>
      <c r="T122" s="151"/>
      <c r="U122" s="42"/>
      <c r="V122" s="255"/>
      <c r="W122" s="174"/>
      <c r="X122" s="101"/>
      <c r="Y122" s="102"/>
      <c r="Z122" s="174"/>
      <c r="AA122" s="279"/>
    </row>
    <row r="123" spans="1:27" x14ac:dyDescent="0.25">
      <c r="A123" s="257"/>
      <c r="B123" s="260"/>
      <c r="C123" s="254"/>
      <c r="E123" s="261"/>
      <c r="F123" s="254"/>
      <c r="G123" s="151"/>
      <c r="H123" s="254"/>
      <c r="I123" s="151"/>
      <c r="J123" s="42"/>
      <c r="K123" s="255"/>
      <c r="L123" s="254"/>
      <c r="M123" s="80"/>
      <c r="N123" s="81" t="s">
        <v>218</v>
      </c>
      <c r="O123" s="158" t="str">
        <f t="shared" si="22"/>
        <v/>
      </c>
      <c r="P123" s="158" t="str">
        <f t="shared" si="22"/>
        <v/>
      </c>
      <c r="Q123" s="254"/>
      <c r="R123" s="151"/>
      <c r="S123" s="254"/>
      <c r="T123" s="151"/>
      <c r="U123" s="42"/>
      <c r="V123" s="255"/>
      <c r="W123" s="126"/>
      <c r="X123" s="147"/>
      <c r="Y123" s="147"/>
      <c r="Z123" s="126"/>
      <c r="AA123" s="280"/>
    </row>
    <row r="124" spans="1:27" ht="86.25" customHeight="1" x14ac:dyDescent="0.25">
      <c r="A124" s="257">
        <v>24</v>
      </c>
      <c r="B124" s="313" t="s">
        <v>626</v>
      </c>
      <c r="C124" s="252" t="s">
        <v>329</v>
      </c>
      <c r="D124" s="99" t="s">
        <v>627</v>
      </c>
      <c r="E124" s="261" t="s">
        <v>628</v>
      </c>
      <c r="F124" s="252" t="s">
        <v>209</v>
      </c>
      <c r="G124" s="151">
        <f>IF(F124="1 - Rara vez",1,IF(F124="2 - Improbable",2,IF(F124="3 - Posible",3,IF(F124="4 - Probable",4,IF(F124="5 - Casi seguro",5,IF(F124="1 - Baja",6,IF(F124="2 - Media",7,IF(F124="3 - Alta",8,IF(F124="Seleccione",0)))))))))</f>
        <v>5</v>
      </c>
      <c r="H124" s="252" t="s">
        <v>212</v>
      </c>
      <c r="I124" s="151">
        <f>IF(H124="1 -Insignificante",1,IF(H124="2 -Menor",2,IF(H124="3 -Moderado",3,IF(H124="5 -Moderado",6,IF(H124="4 -Mayor",4,IF(H124="10 -Mayor",7,IF(H124="5 -Catastrófico",5,IF(H124="20 -Catastrófico",8,IF(H124="1 - Mínimo/Leve",9,IF(H124="2 - Importante",10,IF(H124="3 - Fuerte",11,IF(H124="Seleccione",0))))))))))))</f>
        <v>3</v>
      </c>
      <c r="J124" s="42">
        <f>IF(AND(G124=1,I124=1),1,IF(AND(G124=1,I124=2),2,IF(AND(G124=1,I124=3),3,IF(AND(G124=1,I124=4),4,IF(AND(G124=1,I124=5),5,IF(AND(G124=2,I124=1),6,IF(AND(G124=2,I124=2),7,IF(AND(G124=2,I124=3),8,IF(AND(G124=2,I124=4),9,IF(AND(G124=2,I124=5),10,IF(AND(G124=3,I124=1),11,IF(AND(G124=3,I124=2),12,IF(AND(G124=3,I124=3),13,IF(AND(G124=3,I124=4),14,IF(AND(G124=3,I124=5),15,IF(AND(G124=4,I124=1),16,IF(AND(G124=4,I124=2),17,IF(AND(G124=4,I124=3),18,IF(AND(G124=4,I124=4),19,IF(AND(G124=4,I124=5),20,IF(AND(G124=5,I124=1),21,IF(AND(G124=5,I124=2),22,IF(AND(G124=5,I124=3),23,IF(AND(G124=5,I124=4),24,IF(AND(G124=5,I124=5),25,IF(AND(G124=1,I124=6),26,IF(AND(G124=1,I124=7),27,IF(AND(G124=1,I124=8),28,IF(AND(G124=2,I124=6),29,IF(AND(G124=2,I124=7),30,IF(AND(G124=2,I124=8),31,IF(AND(G124=3,I124=6),32,IF(AND(G124=3,I124=7),33,IF(AND(G124=3,I124=8),34,IF(AND(G124=4,I124=6),35,IF(AND(G124=4,I124=7),36,IF(AND(G124=4,I124=8),37,IF(AND(G124=5,I124=6),38,IF(AND(G124=5,I124=7),39,IF(AND(G124=5,I124=8),40,IF(AND(G124=6,I124=9),41,IF(AND(G124=6,I124=10),42,IF(AND(G124=6,I124=11),43,IF(AND(G124=7,I124=9),44,IF(AND(G124=7,I124=10),45,IF(AND(G124=7,I124=11),46,IF(AND(G124=8,I124=9),47,IF(AND(G124=8,I124=10),48,IF(AND(G124=8,I124=11),49,"Seleccione")))))))))))))))))))))))))))))))))))))))))))))))))</f>
        <v>23</v>
      </c>
      <c r="K124" s="255" t="str">
        <f>IF(J124=1,'Etapa 2 - Análisis'!$Y$4,IF(J124=2,'Etapa 2 - Análisis'!$Z$4,IF(J124=6,'Etapa 2 - Análisis'!$AD$4,IF(J124=7,'Etapa 2 - Análisis'!$AE$4,IF(J124=11,'Etapa 2 - Análisis'!$AI$4,IF(J124=3,'Etapa 2 - Análisis'!$AA$4,IF(J124=8,'Etapa 2 - Análisis'!$AF$4,IF(J124=12,'Etapa 2 - Análisis'!$AJ$4,IF(J124=16,'Etapa 2 - Análisis'!$AN$4,IF(J124=4,'Etapa 2 - Análisis'!$AB$4,IF(J124=5,'Etapa 2 - Análisis'!$AC$4,IF(J124=9,'Etapa 2 - Análisis'!$AG$4,IF(J124=13,'Etapa 2 - Análisis'!$AK$4,IF(J124=17,'Etapa 2 - Análisis'!$AO$4,IF(J124=18,'Etapa 2 - Análisis'!$AP$4,IF(J124=21,'Etapa 2 - Análisis'!$AS$4,IF(J124=22,'Etapa 2 - Análisis'!$AT$4,IF(J124=10,'Etapa 2 - Análisis'!$AH$4,IF(J124=14,'Etapa 2 - Análisis'!$AL$4,IF(J124=15,'Etapa 2 - Análisis'!$AM$4,IF(J124=19,'Etapa 2 - Análisis'!$AQ$4,IF(J124=20,'Etapa 2 - Análisis'!$AR$4,IF(J124=23,'Etapa 2 - Análisis'!$AU$4,IF(J124=24,'Etapa 2 - Análisis'!$AV$4,IF(J124=25,'Etapa 2 - Análisis'!$AW$4,IF(J124=26,'Etapa 2 - Análisis'!$Y$13,IF(J124=27,'Etapa 2 - Análisis'!$Z$13,IF(J124=28,'Etapa 2 - Análisis'!$AA$13,IF(J124=29,'Etapa 2 - Análisis'!$AB$13,IF(J124=30,'Etapa 2 - Análisis'!$AC$13,IF(J124=31,'Etapa 2 - Análisis'!$AD$13,IF(J124=32,'Etapa 2 - Análisis'!$AE$13,IF(J124=33,'Etapa 2 - Análisis'!$AF$13,IF(J124=34,'Etapa 2 - Análisis'!$AG$13,IF(J124=35,'Etapa 2 - Análisis'!$AH$13,IF(J124=36,'Etapa 2 - Análisis'!$AI$13,IF(J124=37,'Etapa 2 - Análisis'!$AJ$13,IF(J124=38,'Etapa 2 - Análisis'!$AK$13,IF(J124=39,'Etapa 2 - Análisis'!$AL$13,IF(J124=40,'Etapa 2 - Análisis'!$AM$13,IF(J124=41,'Etapa 2 - Análisis'!$Y$8,IF(J124=42,'Etapa 2 - Análisis'!$Z$8,IF(J124=43,'Etapa 2 - Análisis'!$AA$8,IF(J124=44,'Etapa 2 - Análisis'!$AB$8,IF(J124=45,'Etapa 2 - Análisis'!$AC$8,IF(J124=46,'Etapa 2 - Análisis'!$AD$8,IF(J124=47,'Etapa 2 - Análisis'!$AE$8,IF(J124=48,'Etapa 2 - Análisis'!$AF$8,IF(J124=49,'Etapa 2 - Análisis'!$AG$8,"Sin Zona")))))))))))))))))))))))))))))))))))))))))))))))))</f>
        <v>ZONA DE RIESGO EXTREMA</v>
      </c>
      <c r="L124" s="252" t="s">
        <v>320</v>
      </c>
      <c r="M124" s="80" t="s">
        <v>629</v>
      </c>
      <c r="N124" s="81" t="s">
        <v>226</v>
      </c>
      <c r="O124" s="151"/>
      <c r="P124" s="158" t="s">
        <v>414</v>
      </c>
      <c r="Q124" s="252" t="s">
        <v>209</v>
      </c>
      <c r="R124" s="151">
        <f>IF(Q124="1 - Rara vez",1,IF(Q124="2 - Improbable",2,IF(Q124="3 - Posible",3,IF(Q124="4 - Probable",4,IF(Q124="5 - Casi seguro",5,IF(Q124="1 - Baja",6,IF(Q124="2 - Media",7,IF(Q124="3 - Alta",8,IF(Q124="NO APLICA","",IF(Q124="Seleccione",0))))))))))</f>
        <v>5</v>
      </c>
      <c r="S124" s="252" t="s">
        <v>210</v>
      </c>
      <c r="T124" s="151">
        <f>IF(S124="1 -Insignificante",1,IF(S124="2 -Menor",2,IF(S124="3 -Moderado",3,IF(S124="4 -Mayor",4,IF(S124="10 -Mayor",7,IF(S124="5 -Catastrófico",5,IF(S124="5 -Moderado",6,IF(S124="20 -Catastrófico",8,IF(S124="1 - Mínimo/Leve",9,IF(S124="2 - Importante",10,IF(S124="3 - Fuerte",11,IF(S124="NO APLICA","",IF(S124="Seleccione",0)))))))))))))</f>
        <v>1</v>
      </c>
      <c r="U124" s="42">
        <f>IF(AND(R124=1,T124=1),1,IF(AND(R124=1,T124=2),2,IF(AND(R124=1,T124=3),3,IF(AND(R124=1,T124=4),4,IF(AND(R124=1,T124=5),5,IF(AND(R124=2,T124=1),6,IF(AND(R124=2,T124=2),7,IF(AND(R124=2,T124=3),8,IF(AND(R124=2,T124=4),9,IF(AND(R124=2,T124=5),10,IF(AND(R124=3,T124=1),11,IF(AND(R124=3,T124=2),12,IF(AND(R124=3,T124=3),13,IF(AND(R124=3,T124=4),14,IF(AND(R124=3,T124=5),15,IF(AND(R124=4,T124=1),16,IF(AND(R124=4,T124=2),17,IF(AND(R124=4,T124=3),18,IF(AND(R124=4,T124=4),19,IF(AND(R124=4,T124=5),20,IF(AND(R124=5,T124=1),21,IF(AND(R124=5,T124=2),22,IF(AND(R124=5,T124=3),23,IF(AND(R124=5,T124=4),24,IF(AND(R124=5,T124=5),25,IF(AND(R124=1,T124=6),26,IF(AND(R124=1,T124=7),27,IF(AND(R124=1,T124=8),28,IF(AND(R124=2,T124=6),29,IF(AND(R124=2,T124=7),30,IF(AND(R124=2,T124=8),31,IF(AND(R124=3,T124=6),32,IF(AND(R124=3,T124=7),33,IF(AND(R124=3,T124=8),34,IF(AND(R124=4,T124=6),35,IF(AND(R124=4,T124=7),36,IF(AND(R124=4,T124=8),37,IF(AND(R124=5,T124=6),38,IF(AND(R124=5,T124=7),39,IF(AND(R124=5,T124=8),40,IF(AND(R124=6,T124=9),41,IF(AND(R124=6,T124=10),42,IF(AND(R124=6,T124=11),43,IF(AND(R124=7,T124=9),44,IF(AND(R124=7,T124=10),45,IF(AND(R124=7,T124=11),46,IF(AND(R124=8,T124=9),47,IF(AND(R124=8,T124=10),48,IF(AND(R124=8,T124=11),49,IF(AND(R124="",T124=""),"","Seleccione"))))))))))))))))))))))))))))))))))))))))))))))))))</f>
        <v>21</v>
      </c>
      <c r="V124" s="255" t="str">
        <f>IF(U124=1,'Etapa 2 - Análisis'!$Y$4,IF(U124=2,'Etapa 2 - Análisis'!$Z$4,IF(U124=6,'Etapa 2 - Análisis'!$AD$4,IF(U124=7,'Etapa 2 - Análisis'!$AE$4,IF(U124=11,'Etapa 2 - Análisis'!$AI$4,IF(U124=3,'Etapa 2 - Análisis'!$AA$4,IF(U124=8,'Etapa 2 - Análisis'!$AF$4,IF(U124=12,'Etapa 2 - Análisis'!$AJ$4,IF(U124=16,'Etapa 2 - Análisis'!$AN$4,IF(U124=4,'Etapa 2 - Análisis'!$AB$4,IF(U124=5,'Etapa 2 - Análisis'!$AC$4,IF(U124=9,'Etapa 2 - Análisis'!$AF$4,IF(U124=13,'Etapa 2 - Análisis'!$AK$4,IF(U124=17,'Etapa 2 - Análisis'!$AO$4,IF(U124=18,'Etapa 2 - Análisis'!$AP$4,IF(U124=21,'Etapa 2 - Análisis'!$AS$4,IF(U124=22,'Etapa 2 - Análisis'!$AT$4,IF(U124=10,'Etapa 2 - Análisis'!$AH$4,IF(U124=14,'Etapa 2 - Análisis'!$AL$4,IF(U124=15,'Etapa 2 - Análisis'!$AM$4,IF(U124=19,'Etapa 2 - Análisis'!$AQ$4,IF(U124=20,'Etapa 2 - Análisis'!$AR$4,IF(U124=23,'Etapa 2 - Análisis'!$AU$4,IF(U124=24,'Etapa 2 - Análisis'!$AV$4,IF(U124=25,'Etapa 2 - Análisis'!$AW$4,IF(U124=26,'Etapa 2 - Análisis'!$Y$13,IF(U124=27,'Etapa 2 - Análisis'!$Z$13,IF(U124=28,'Etapa 2 - Análisis'!$AA$13,IF(U124=29,'Etapa 2 - Análisis'!$AB$13,IF(U124=30,'Etapa 2 - Análisis'!$AC$13,IF(U124=31,'Etapa 2 - Análisis'!$AD$13,IF(U124=32,'Etapa 2 - Análisis'!$AE$13,IF(U124=33,'Etapa 2 - Análisis'!$AF$13,IF(U124=34,'Etapa 2 - Análisis'!$AG$13,IF(U124=35,'Etapa 2 - Análisis'!$AH$13,IF(U124=36,'Etapa 2 - Análisis'!$AI$13,IF(U124=37,'Etapa 2 - Análisis'!$AJ$13,IF(U124=38,'Etapa 2 - Análisis'!$AK$13,IF(U124=39,'Etapa 2 - Análisis'!$AL$13,IF(U124=40,'Etapa 2 - Análisis'!$AM$13,IF(U124=41,'Etapa 2 - Análisis'!$Y$8,IF(U124=42,'Etapa 2 - Análisis'!$Z$8,IF(U124=43,'Etapa 2 - Análisis'!$AA$8,IF(U124=44,'Etapa 2 - Análisis'!$AB$8,IF(U124=45,'Etapa 2 - Análisis'!$AC$8,IF(U124=46,'Etapa 2 - Análisis'!$AD$8,IF(U124=47,'Etapa 2 - Análisis'!$AE$8,IF(U124=48,'Etapa 2 - Análisis'!$AF$8,IF(U124=49,'Etapa 2 - Análisis'!$AG$8,IF(U124="","NO APLICA","Sin Zona"))))))))))))))))))))))))))))))))))))))))))))))))))</f>
        <v>ZONA DE RIESGO ALTA</v>
      </c>
      <c r="W124" s="174" t="s">
        <v>630</v>
      </c>
      <c r="X124" s="101" t="s">
        <v>631</v>
      </c>
      <c r="Y124" s="102" t="s">
        <v>632</v>
      </c>
      <c r="Z124" s="174" t="s">
        <v>633</v>
      </c>
      <c r="AA124" s="290" t="s">
        <v>634</v>
      </c>
    </row>
    <row r="125" spans="1:27" x14ac:dyDescent="0.25">
      <c r="A125" s="257"/>
      <c r="B125" s="314"/>
      <c r="C125" s="253"/>
      <c r="D125" s="99"/>
      <c r="E125" s="261"/>
      <c r="F125" s="253"/>
      <c r="G125" s="151"/>
      <c r="H125" s="253"/>
      <c r="I125" s="151"/>
      <c r="J125" s="42"/>
      <c r="K125" s="255"/>
      <c r="L125" s="253"/>
      <c r="M125" s="80"/>
      <c r="N125" s="81" t="s">
        <v>218</v>
      </c>
      <c r="O125" s="158" t="str">
        <f t="shared" ref="O125:P128" si="23">IF($C$124="Oportunidad","NO APLICA","")</f>
        <v/>
      </c>
      <c r="P125" s="158" t="str">
        <f t="shared" si="23"/>
        <v/>
      </c>
      <c r="Q125" s="253"/>
      <c r="R125" s="151"/>
      <c r="S125" s="253"/>
      <c r="T125" s="151"/>
      <c r="U125" s="42"/>
      <c r="V125" s="255"/>
      <c r="W125" s="174"/>
      <c r="X125" s="101"/>
      <c r="Y125" s="102"/>
      <c r="Z125" s="174"/>
      <c r="AA125" s="291"/>
    </row>
    <row r="126" spans="1:27" x14ac:dyDescent="0.25">
      <c r="A126" s="257"/>
      <c r="B126" s="314"/>
      <c r="C126" s="253"/>
      <c r="D126" s="99"/>
      <c r="E126" s="261"/>
      <c r="F126" s="253"/>
      <c r="G126" s="151"/>
      <c r="H126" s="253"/>
      <c r="I126" s="151"/>
      <c r="J126" s="42"/>
      <c r="K126" s="255"/>
      <c r="L126" s="253"/>
      <c r="M126" s="80"/>
      <c r="N126" s="81" t="s">
        <v>218</v>
      </c>
      <c r="O126" s="158" t="str">
        <f t="shared" si="23"/>
        <v/>
      </c>
      <c r="P126" s="158" t="str">
        <f t="shared" si="23"/>
        <v/>
      </c>
      <c r="Q126" s="253"/>
      <c r="R126" s="151"/>
      <c r="S126" s="253"/>
      <c r="T126" s="151"/>
      <c r="U126" s="42"/>
      <c r="V126" s="255"/>
      <c r="W126" s="174"/>
      <c r="X126" s="101"/>
      <c r="Y126" s="101"/>
      <c r="Z126" s="174"/>
      <c r="AA126" s="291"/>
    </row>
    <row r="127" spans="1:27" x14ac:dyDescent="0.25">
      <c r="A127" s="257"/>
      <c r="B127" s="314"/>
      <c r="C127" s="253"/>
      <c r="D127" s="172"/>
      <c r="E127" s="261"/>
      <c r="F127" s="253"/>
      <c r="G127" s="151"/>
      <c r="H127" s="253"/>
      <c r="I127" s="151"/>
      <c r="J127" s="42"/>
      <c r="K127" s="255"/>
      <c r="L127" s="253"/>
      <c r="M127" s="80"/>
      <c r="N127" s="81" t="s">
        <v>218</v>
      </c>
      <c r="O127" s="158" t="str">
        <f t="shared" si="23"/>
        <v/>
      </c>
      <c r="P127" s="158" t="str">
        <f t="shared" si="23"/>
        <v/>
      </c>
      <c r="Q127" s="253"/>
      <c r="R127" s="151"/>
      <c r="S127" s="253"/>
      <c r="T127" s="151"/>
      <c r="U127" s="42"/>
      <c r="V127" s="255"/>
      <c r="W127" s="174"/>
      <c r="X127" s="101"/>
      <c r="Y127" s="102"/>
      <c r="Z127" s="174"/>
      <c r="AA127" s="291"/>
    </row>
    <row r="128" spans="1:27" x14ac:dyDescent="0.25">
      <c r="A128" s="257"/>
      <c r="B128" s="315"/>
      <c r="C128" s="254"/>
      <c r="E128" s="261"/>
      <c r="F128" s="254"/>
      <c r="G128" s="151"/>
      <c r="H128" s="254"/>
      <c r="I128" s="151"/>
      <c r="J128" s="42"/>
      <c r="K128" s="255"/>
      <c r="L128" s="254"/>
      <c r="M128" s="80"/>
      <c r="N128" s="81" t="s">
        <v>218</v>
      </c>
      <c r="O128" s="158" t="str">
        <f t="shared" si="23"/>
        <v/>
      </c>
      <c r="P128" s="158" t="str">
        <f t="shared" si="23"/>
        <v/>
      </c>
      <c r="Q128" s="254"/>
      <c r="R128" s="151"/>
      <c r="S128" s="254"/>
      <c r="T128" s="151"/>
      <c r="U128" s="42"/>
      <c r="V128" s="255"/>
      <c r="W128" s="126"/>
      <c r="X128" s="147"/>
      <c r="Y128" s="147"/>
      <c r="Z128" s="126"/>
      <c r="AA128" s="292"/>
    </row>
    <row r="129" spans="1:27" ht="73.5" customHeight="1" x14ac:dyDescent="0.25">
      <c r="A129" s="257">
        <v>25</v>
      </c>
      <c r="B129" s="313" t="s">
        <v>635</v>
      </c>
      <c r="C129" s="252" t="s">
        <v>328</v>
      </c>
      <c r="D129" s="99" t="s">
        <v>636</v>
      </c>
      <c r="E129" s="262" t="s">
        <v>637</v>
      </c>
      <c r="F129" s="252" t="s">
        <v>205</v>
      </c>
      <c r="G129" s="158">
        <f>IF(F129="1 - Rara vez",1,IF(F129="2 - Improbable",2,IF(F129="3 - Posible",3,IF(F129="4 - Probable",4,IF(F129="5 - Casi seguro",5,IF(F129="1 - Baja",6,IF(F129="2 - Media",7,IF(F129="3 - Alta",8,IF(F129="Seleccione",0)))))))))</f>
        <v>4</v>
      </c>
      <c r="H129" s="252" t="s">
        <v>212</v>
      </c>
      <c r="I129" s="158">
        <f>IF(H129="1 -Insignificante",1,IF(H129="2 -Menor",2,IF(H129="3 -Moderado",3,IF(H129="5 -Moderado",6,IF(H129="4 -Mayor",4,IF(H129="10 -Mayor",7,IF(H129="5 -Catastrófico",5,IF(H129="20 -Catastrófico",8,IF(H129="1 - Mínimo/Leve",9,IF(H129="2 - Importante",10,IF(H129="3 - Fuerte",11,IF(H129="Seleccione",0))))))))))))</f>
        <v>3</v>
      </c>
      <c r="J129" s="42">
        <f>IF(AND(G129=1,I129=1),1,IF(AND(G129=1,I129=2),2,IF(AND(G129=1,I129=3),3,IF(AND(G129=1,I129=4),4,IF(AND(G129=1,I129=5),5,IF(AND(G129=2,I129=1),6,IF(AND(G129=2,I129=2),7,IF(AND(G129=2,I129=3),8,IF(AND(G129=2,I129=4),9,IF(AND(G129=2,I129=5),10,IF(AND(G129=3,I129=1),11,IF(AND(G129=3,I129=2),12,IF(AND(G129=3,I129=3),13,IF(AND(G129=3,I129=4),14,IF(AND(G129=3,I129=5),15,IF(AND(G129=4,I129=1),16,IF(AND(G129=4,I129=2),17,IF(AND(G129=4,I129=3),18,IF(AND(G129=4,I129=4),19,IF(AND(G129=4,I129=5),20,IF(AND(G129=5,I129=1),21,IF(AND(G129=5,I129=2),22,IF(AND(G129=5,I129=3),23,IF(AND(G129=5,I129=4),24,IF(AND(G129=5,I129=5),25,IF(AND(G129=1,I129=6),26,IF(AND(G129=1,I129=7),27,IF(AND(G129=1,I129=8),28,IF(AND(G129=2,I129=6),29,IF(AND(G129=2,I129=7),30,IF(AND(G129=2,I129=8),31,IF(AND(G129=3,I129=6),32,IF(AND(G129=3,I129=7),33,IF(AND(G129=3,I129=8),34,IF(AND(G129=4,I129=6),35,IF(AND(G129=4,I129=7),36,IF(AND(G129=4,I129=8),37,IF(AND(G129=5,I129=6),38,IF(AND(G129=5,I129=7),39,IF(AND(G129=5,I129=8),40,IF(AND(G129=6,I129=9),41,IF(AND(G129=6,I129=10),42,IF(AND(G129=6,I129=11),43,IF(AND(G129=7,I129=9),44,IF(AND(G129=7,I129=10),45,IF(AND(G129=7,I129=11),46,IF(AND(G129=8,I129=9),47,IF(AND(G129=8,I129=10),48,IF(AND(G129=8,I129=11),49,"Seleccione")))))))))))))))))))))))))))))))))))))))))))))))))</f>
        <v>18</v>
      </c>
      <c r="K129" s="255" t="str">
        <f>IF(J129=1,'Etapa 2 - Análisis'!$Y$4,IF(J129=2,'Etapa 2 - Análisis'!$Z$4,IF(J129=6,'Etapa 2 - Análisis'!$AD$4,IF(J129=7,'Etapa 2 - Análisis'!$AE$4,IF(J129=11,'Etapa 2 - Análisis'!$AI$4,IF(J129=3,'Etapa 2 - Análisis'!$AA$4,IF(J129=8,'Etapa 2 - Análisis'!$AF$4,IF(J129=12,'Etapa 2 - Análisis'!$AJ$4,IF(J129=16,'Etapa 2 - Análisis'!$AN$4,IF(J129=4,'Etapa 2 - Análisis'!$AB$4,IF(J129=5,'Etapa 2 - Análisis'!$AC$4,IF(J129=9,'Etapa 2 - Análisis'!$AG$4,IF(J129=13,'Etapa 2 - Análisis'!$AK$4,IF(J129=17,'Etapa 2 - Análisis'!$AO$4,IF(J129=18,'Etapa 2 - Análisis'!$AP$4,IF(J129=21,'Etapa 2 - Análisis'!$AS$4,IF(J129=22,'Etapa 2 - Análisis'!$AT$4,IF(J129=10,'Etapa 2 - Análisis'!$AH$4,IF(J129=14,'Etapa 2 - Análisis'!$AL$4,IF(J129=15,'Etapa 2 - Análisis'!$AM$4,IF(J129=19,'Etapa 2 - Análisis'!$AQ$4,IF(J129=20,'Etapa 2 - Análisis'!$AR$4,IF(J129=23,'Etapa 2 - Análisis'!$AU$4,IF(J129=24,'Etapa 2 - Análisis'!$AV$4,IF(J129=25,'Etapa 2 - Análisis'!$AW$4,IF(J129=26,'Etapa 2 - Análisis'!$Y$13,IF(J129=27,'Etapa 2 - Análisis'!$Z$13,IF(J129=28,'Etapa 2 - Análisis'!$AA$13,IF(J129=29,'Etapa 2 - Análisis'!$AB$13,IF(J129=30,'Etapa 2 - Análisis'!$AC$13,IF(J129=31,'Etapa 2 - Análisis'!$AD$13,IF(J129=32,'Etapa 2 - Análisis'!$AE$13,IF(J129=33,'Etapa 2 - Análisis'!$AF$13,IF(J129=34,'Etapa 2 - Análisis'!$AG$13,IF(J129=35,'Etapa 2 - Análisis'!$AH$13,IF(J129=36,'Etapa 2 - Análisis'!$AI$13,IF(J129=37,'Etapa 2 - Análisis'!$AJ$13,IF(J129=38,'Etapa 2 - Análisis'!$AK$13,IF(J129=39,'Etapa 2 - Análisis'!$AL$13,IF(J129=40,'Etapa 2 - Análisis'!$AM$13,IF(J129=41,'Etapa 2 - Análisis'!$Y$8,IF(J129=42,'Etapa 2 - Análisis'!$Z$8,IF(J129=43,'Etapa 2 - Análisis'!$AA$8,IF(J129=44,'Etapa 2 - Análisis'!$AB$8,IF(J129=45,'Etapa 2 - Análisis'!$AC$8,IF(J129=46,'Etapa 2 - Análisis'!$AD$8,IF(J129=47,'Etapa 2 - Análisis'!$AE$8,IF(J129=48,'Etapa 2 - Análisis'!$AF$8,IF(J129=49,'Etapa 2 - Análisis'!$AG$8,"Sin Zona")))))))))))))))))))))))))))))))))))))))))))))))))</f>
        <v>ZONA DE RIESGO ALTA</v>
      </c>
      <c r="L129" s="252" t="s">
        <v>320</v>
      </c>
      <c r="M129" s="80" t="s">
        <v>638</v>
      </c>
      <c r="N129" s="81" t="s">
        <v>225</v>
      </c>
      <c r="O129" s="158" t="s">
        <v>414</v>
      </c>
      <c r="P129" s="158"/>
      <c r="Q129" s="252" t="s">
        <v>205</v>
      </c>
      <c r="R129" s="158">
        <f>IF(Q129="1 - Rara vez",1,IF(Q129="2 - Improbable",2,IF(Q129="3 - Posible",3,IF(Q129="4 - Probable",4,IF(Q129="5 - Casi seguro",5,IF(Q129="1 - Baja",6,IF(Q129="2 - Media",7,IF(Q129="3 - Alta",8,IF(Q129="NO APLICA","",IF(Q129="Seleccione",0))))))))))</f>
        <v>4</v>
      </c>
      <c r="S129" s="252" t="s">
        <v>212</v>
      </c>
      <c r="T129" s="158">
        <f>IF(S129="1 -Insignificante",1,IF(S129="2 -Menor",2,IF(S129="3 -Moderado",3,IF(S129="4 -Mayor",4,IF(S129="10 -Mayor",7,IF(S129="5 -Catastrófico",5,IF(S129="5 -Moderado",6,IF(S129="20 -Catastrófico",8,IF(S129="1 - Mínimo/Leve",9,IF(S129="2 - Importante",10,IF(S129="3 - Fuerte",11,IF(S129="NO APLICA","",IF(S129="Seleccione",0)))))))))))))</f>
        <v>3</v>
      </c>
      <c r="U129" s="42">
        <f>IF(AND(R129=1,T129=1),1,IF(AND(R129=1,T129=2),2,IF(AND(R129=1,T129=3),3,IF(AND(R129=1,T129=4),4,IF(AND(R129=1,T129=5),5,IF(AND(R129=2,T129=1),6,IF(AND(R129=2,T129=2),7,IF(AND(R129=2,T129=3),8,IF(AND(R129=2,T129=4),9,IF(AND(R129=2,T129=5),10,IF(AND(R129=3,T129=1),11,IF(AND(R129=3,T129=2),12,IF(AND(R129=3,T129=3),13,IF(AND(R129=3,T129=4),14,IF(AND(R129=3,T129=5),15,IF(AND(R129=4,T129=1),16,IF(AND(R129=4,T129=2),17,IF(AND(R129=4,T129=3),18,IF(AND(R129=4,T129=4),19,IF(AND(R129=4,T129=5),20,IF(AND(R129=5,T129=1),21,IF(AND(R129=5,T129=2),22,IF(AND(R129=5,T129=3),23,IF(AND(R129=5,T129=4),24,IF(AND(R129=5,T129=5),25,IF(AND(R129=1,T129=6),26,IF(AND(R129=1,T129=7),27,IF(AND(R129=1,T129=8),28,IF(AND(R129=2,T129=6),29,IF(AND(R129=2,T129=7),30,IF(AND(R129=2,T129=8),31,IF(AND(R129=3,T129=6),32,IF(AND(R129=3,T129=7),33,IF(AND(R129=3,T129=8),34,IF(AND(R129=4,T129=6),35,IF(AND(R129=4,T129=7),36,IF(AND(R129=4,T129=8),37,IF(AND(R129=5,T129=6),38,IF(AND(R129=5,T129=7),39,IF(AND(R129=5,T129=8),40,IF(AND(R129=6,T129=9),41,IF(AND(R129=6,T129=10),42,IF(AND(R129=6,T129=11),43,IF(AND(R129=7,T129=9),44,IF(AND(R129=7,T129=10),45,IF(AND(R129=7,T129=11),46,IF(AND(R129=8,T129=9),47,IF(AND(R129=8,T129=10),48,IF(AND(R129=8,T129=11),49,IF(AND(R129="",T129=""),"","Seleccione"))))))))))))))))))))))))))))))))))))))))))))))))))</f>
        <v>18</v>
      </c>
      <c r="V129" s="255" t="str">
        <f>IF(U129=1,'Etapa 2 - Análisis'!$Y$4,IF(U129=2,'Etapa 2 - Análisis'!$Z$4,IF(U129=6,'Etapa 2 - Análisis'!$AD$4,IF(U129=7,'Etapa 2 - Análisis'!$AE$4,IF(U129=11,'Etapa 2 - Análisis'!$AI$4,IF(U129=3,'Etapa 2 - Análisis'!$AA$4,IF(U129=8,'Etapa 2 - Análisis'!$AF$4,IF(U129=12,'Etapa 2 - Análisis'!$AJ$4,IF(U129=16,'Etapa 2 - Análisis'!$AN$4,IF(U129=4,'Etapa 2 - Análisis'!$AB$4,IF(U129=5,'Etapa 2 - Análisis'!$AC$4,IF(U129=9,'Etapa 2 - Análisis'!$AF$4,IF(U129=13,'Etapa 2 - Análisis'!$AK$4,IF(U129=17,'Etapa 2 - Análisis'!$AO$4,IF(U129=18,'Etapa 2 - Análisis'!$AP$4,IF(U129=21,'Etapa 2 - Análisis'!$AS$4,IF(U129=22,'Etapa 2 - Análisis'!$AT$4,IF(U129=10,'Etapa 2 - Análisis'!$AH$4,IF(U129=14,'Etapa 2 - Análisis'!$AL$4,IF(U129=15,'Etapa 2 - Análisis'!$AM$4,IF(U129=19,'Etapa 2 - Análisis'!$AQ$4,IF(U129=20,'Etapa 2 - Análisis'!$AR$4,IF(U129=23,'Etapa 2 - Análisis'!$AU$4,IF(U129=24,'Etapa 2 - Análisis'!$AV$4,IF(U129=25,'Etapa 2 - Análisis'!$AW$4,IF(U129=26,'Etapa 2 - Análisis'!$Y$13,IF(U129=27,'Etapa 2 - Análisis'!$Z$13,IF(U129=28,'Etapa 2 - Análisis'!$AA$13,IF(U129=29,'Etapa 2 - Análisis'!$AB$13,IF(U129=30,'Etapa 2 - Análisis'!$AC$13,IF(U129=31,'Etapa 2 - Análisis'!$AD$13,IF(U129=32,'Etapa 2 - Análisis'!$AE$13,IF(U129=33,'Etapa 2 - Análisis'!$AF$13,IF(U129=34,'Etapa 2 - Análisis'!$AG$13,IF(U129=35,'Etapa 2 - Análisis'!$AH$13,IF(U129=36,'Etapa 2 - Análisis'!$AI$13,IF(U129=37,'Etapa 2 - Análisis'!$AJ$13,IF(U129=38,'Etapa 2 - Análisis'!$AK$13,IF(U129=39,'Etapa 2 - Análisis'!$AL$13,IF(U129=40,'Etapa 2 - Análisis'!$AM$13,IF(U129=41,'Etapa 2 - Análisis'!$Y$8,IF(U129=42,'Etapa 2 - Análisis'!$Z$8,IF(U129=43,'Etapa 2 - Análisis'!$AA$8,IF(U129=44,'Etapa 2 - Análisis'!$AB$8,IF(U129=45,'Etapa 2 - Análisis'!$AC$8,IF(U129=46,'Etapa 2 - Análisis'!$AD$8,IF(U129=47,'Etapa 2 - Análisis'!$AE$8,IF(U129=48,'Etapa 2 - Análisis'!$AF$8,IF(U129=49,'Etapa 2 - Análisis'!$AG$8,IF(U129="","NO APLICA","Sin Zona"))))))))))))))))))))))))))))))))))))))))))))))))))</f>
        <v>ZONA DE RIESGO ALTA</v>
      </c>
      <c r="W129" s="174" t="s">
        <v>630</v>
      </c>
      <c r="X129" s="101" t="s">
        <v>631</v>
      </c>
      <c r="Y129" s="102" t="s">
        <v>632</v>
      </c>
      <c r="Z129" s="145" t="s">
        <v>640</v>
      </c>
      <c r="AA129" s="290" t="s">
        <v>639</v>
      </c>
    </row>
    <row r="130" spans="1:27" x14ac:dyDescent="0.25">
      <c r="A130" s="257"/>
      <c r="B130" s="314"/>
      <c r="C130" s="253"/>
      <c r="D130" s="80"/>
      <c r="E130" s="263"/>
      <c r="F130" s="253"/>
      <c r="G130" s="158"/>
      <c r="H130" s="253"/>
      <c r="I130" s="158"/>
      <c r="J130" s="42"/>
      <c r="K130" s="255"/>
      <c r="L130" s="253"/>
      <c r="M130" s="80"/>
      <c r="N130" s="81" t="s">
        <v>218</v>
      </c>
      <c r="O130" s="158" t="str">
        <f t="shared" ref="O130:P133" si="24">IF($C$129="Oportunidad","NO APLICA","")</f>
        <v/>
      </c>
      <c r="P130" s="158" t="str">
        <f t="shared" si="24"/>
        <v/>
      </c>
      <c r="Q130" s="253"/>
      <c r="R130" s="158"/>
      <c r="S130" s="253"/>
      <c r="T130" s="158"/>
      <c r="U130" s="42"/>
      <c r="V130" s="255"/>
      <c r="W130" s="145"/>
      <c r="X130" s="148"/>
      <c r="Y130" s="101"/>
      <c r="Z130" s="145"/>
      <c r="AA130" s="291"/>
    </row>
    <row r="131" spans="1:27" x14ac:dyDescent="0.25">
      <c r="A131" s="257"/>
      <c r="B131" s="314"/>
      <c r="C131" s="253"/>
      <c r="D131" s="80"/>
      <c r="E131" s="263"/>
      <c r="F131" s="253"/>
      <c r="G131" s="158"/>
      <c r="H131" s="253"/>
      <c r="I131" s="158"/>
      <c r="J131" s="42"/>
      <c r="K131" s="255"/>
      <c r="L131" s="253"/>
      <c r="M131" s="80"/>
      <c r="N131" s="81" t="s">
        <v>218</v>
      </c>
      <c r="O131" s="158" t="str">
        <f t="shared" si="24"/>
        <v/>
      </c>
      <c r="P131" s="158" t="str">
        <f t="shared" si="24"/>
        <v/>
      </c>
      <c r="Q131" s="253"/>
      <c r="R131" s="158"/>
      <c r="S131" s="253"/>
      <c r="T131" s="158"/>
      <c r="U131" s="42"/>
      <c r="V131" s="255"/>
      <c r="W131" s="145"/>
      <c r="X131" s="148"/>
      <c r="Y131" s="101"/>
      <c r="Z131" s="145"/>
      <c r="AA131" s="291"/>
    </row>
    <row r="132" spans="1:27" x14ac:dyDescent="0.25">
      <c r="A132" s="257"/>
      <c r="B132" s="314"/>
      <c r="C132" s="253"/>
      <c r="D132" s="80"/>
      <c r="E132" s="263"/>
      <c r="F132" s="253"/>
      <c r="G132" s="158"/>
      <c r="H132" s="253"/>
      <c r="I132" s="158"/>
      <c r="J132" s="42"/>
      <c r="K132" s="255"/>
      <c r="L132" s="253"/>
      <c r="M132" s="80"/>
      <c r="N132" s="81" t="s">
        <v>218</v>
      </c>
      <c r="O132" s="158" t="str">
        <f t="shared" si="24"/>
        <v/>
      </c>
      <c r="P132" s="158" t="str">
        <f t="shared" si="24"/>
        <v/>
      </c>
      <c r="Q132" s="253"/>
      <c r="R132" s="158"/>
      <c r="S132" s="253"/>
      <c r="T132" s="158"/>
      <c r="U132" s="42"/>
      <c r="V132" s="255"/>
      <c r="W132" s="145"/>
      <c r="X132" s="148"/>
      <c r="Y132" s="101"/>
      <c r="Z132" s="145"/>
      <c r="AA132" s="291"/>
    </row>
    <row r="133" spans="1:27" x14ac:dyDescent="0.25">
      <c r="A133" s="257"/>
      <c r="B133" s="315"/>
      <c r="C133" s="254"/>
      <c r="D133" s="80"/>
      <c r="E133" s="264"/>
      <c r="F133" s="254"/>
      <c r="G133" s="158"/>
      <c r="H133" s="254"/>
      <c r="I133" s="158"/>
      <c r="J133" s="42"/>
      <c r="K133" s="255"/>
      <c r="L133" s="254"/>
      <c r="M133" s="80"/>
      <c r="N133" s="81" t="s">
        <v>218</v>
      </c>
      <c r="O133" s="158" t="str">
        <f t="shared" si="24"/>
        <v/>
      </c>
      <c r="P133" s="158" t="str">
        <f t="shared" si="24"/>
        <v/>
      </c>
      <c r="Q133" s="254"/>
      <c r="R133" s="158"/>
      <c r="S133" s="254"/>
      <c r="T133" s="158"/>
      <c r="U133" s="42"/>
      <c r="V133" s="255"/>
      <c r="W133" s="145"/>
      <c r="X133" s="148"/>
      <c r="Y133" s="101"/>
      <c r="Z133" s="145"/>
      <c r="AA133" s="292"/>
    </row>
    <row r="134" spans="1:27" ht="57" customHeight="1" x14ac:dyDescent="0.25">
      <c r="A134" s="257">
        <v>26</v>
      </c>
      <c r="B134" s="262" t="s">
        <v>641</v>
      </c>
      <c r="C134" s="252" t="s">
        <v>331</v>
      </c>
      <c r="D134" s="99" t="s">
        <v>642</v>
      </c>
      <c r="E134" s="261" t="s">
        <v>643</v>
      </c>
      <c r="F134" s="252" t="s">
        <v>209</v>
      </c>
      <c r="G134" s="158">
        <f>IF(F134="1 - Rara vez",1,IF(F134="2 - Improbable",2,IF(F134="3 - Posible",3,IF(F134="4 - Probable",4,IF(F134="5 - Casi seguro",5,IF(F134="1 - Baja",6,IF(F134="2 - Media",7,IF(F134="3 - Alta",8,IF(F134="Seleccione",0)))))))))</f>
        <v>5</v>
      </c>
      <c r="H134" s="252" t="s">
        <v>213</v>
      </c>
      <c r="I134" s="158">
        <f>IF(H134="1 -Insignificante",1,IF(H134="2 -Menor",2,IF(H134="3 -Moderado",3,IF(H134="5 -Moderado",6,IF(H134="4 -Mayor",4,IF(H134="10 -Mayor",7,IF(H134="5 -Catastrófico",5,IF(H134="20 -Catastrófico",8,IF(H134="1 - Mínimo/Leve",9,IF(H134="2 - Importante",10,IF(H134="3 - Fuerte",11,IF(H134="Seleccione",0))))))))))))</f>
        <v>4</v>
      </c>
      <c r="J134" s="42">
        <f>IF(AND(G134=1,I134=1),1,IF(AND(G134=1,I134=2),2,IF(AND(G134=1,I134=3),3,IF(AND(G134=1,I134=4),4,IF(AND(G134=1,I134=5),5,IF(AND(G134=2,I134=1),6,IF(AND(G134=2,I134=2),7,IF(AND(G134=2,I134=3),8,IF(AND(G134=2,I134=4),9,IF(AND(G134=2,I134=5),10,IF(AND(G134=3,I134=1),11,IF(AND(G134=3,I134=2),12,IF(AND(G134=3,I134=3),13,IF(AND(G134=3,I134=4),14,IF(AND(G134=3,I134=5),15,IF(AND(G134=4,I134=1),16,IF(AND(G134=4,I134=2),17,IF(AND(G134=4,I134=3),18,IF(AND(G134=4,I134=4),19,IF(AND(G134=4,I134=5),20,IF(AND(G134=5,I134=1),21,IF(AND(G134=5,I134=2),22,IF(AND(G134=5,I134=3),23,IF(AND(G134=5,I134=4),24,IF(AND(G134=5,I134=5),25,IF(AND(G134=1,I134=6),26,IF(AND(G134=1,I134=7),27,IF(AND(G134=1,I134=8),28,IF(AND(G134=2,I134=6),29,IF(AND(G134=2,I134=7),30,IF(AND(G134=2,I134=8),31,IF(AND(G134=3,I134=6),32,IF(AND(G134=3,I134=7),33,IF(AND(G134=3,I134=8),34,IF(AND(G134=4,I134=6),35,IF(AND(G134=4,I134=7),36,IF(AND(G134=4,I134=8),37,IF(AND(G134=5,I134=6),38,IF(AND(G134=5,I134=7),39,IF(AND(G134=5,I134=8),40,IF(AND(G134=6,I134=9),41,IF(AND(G134=6,I134=10),42,IF(AND(G134=6,I134=11),43,IF(AND(G134=7,I134=9),44,IF(AND(G134=7,I134=10),45,IF(AND(G134=7,I134=11),46,IF(AND(G134=8,I134=9),47,IF(AND(G134=8,I134=10),48,IF(AND(G134=8,I134=11),49,"Seleccione")))))))))))))))))))))))))))))))))))))))))))))))))</f>
        <v>24</v>
      </c>
      <c r="K134" s="255" t="str">
        <f>IF(J134=1,'Etapa 2 - Análisis'!$Y$4,IF(J134=2,'Etapa 2 - Análisis'!$Z$4,IF(J134=6,'Etapa 2 - Análisis'!$AD$4,IF(J134=7,'Etapa 2 - Análisis'!$AE$4,IF(J134=11,'Etapa 2 - Análisis'!$AI$4,IF(J134=3,'Etapa 2 - Análisis'!$AA$4,IF(J134=8,'Etapa 2 - Análisis'!$AF$4,IF(J134=12,'Etapa 2 - Análisis'!$AJ$4,IF(J134=16,'Etapa 2 - Análisis'!$AN$4,IF(J134=4,'Etapa 2 - Análisis'!$AB$4,IF(J134=5,'Etapa 2 - Análisis'!$AC$4,IF(J134=9,'Etapa 2 - Análisis'!$AG$4,IF(J134=13,'Etapa 2 - Análisis'!$AK$4,IF(J134=17,'Etapa 2 - Análisis'!$AO$4,IF(J134=18,'Etapa 2 - Análisis'!$AP$4,IF(J134=21,'Etapa 2 - Análisis'!$AS$4,IF(J134=22,'Etapa 2 - Análisis'!$AT$4,IF(J134=10,'Etapa 2 - Análisis'!$AH$4,IF(J134=14,'Etapa 2 - Análisis'!$AL$4,IF(J134=15,'Etapa 2 - Análisis'!$AM$4,IF(J134=19,'Etapa 2 - Análisis'!$AQ$4,IF(J134=20,'Etapa 2 - Análisis'!$AR$4,IF(J134=23,'Etapa 2 - Análisis'!$AU$4,IF(J134=24,'Etapa 2 - Análisis'!$AV$4,IF(J134=25,'Etapa 2 - Análisis'!$AW$4,IF(J134=26,'Etapa 2 - Análisis'!$Y$13,IF(J134=27,'Etapa 2 - Análisis'!$Z$13,IF(J134=28,'Etapa 2 - Análisis'!$AA$13,IF(J134=29,'Etapa 2 - Análisis'!$AB$13,IF(J134=30,'Etapa 2 - Análisis'!$AC$13,IF(J134=31,'Etapa 2 - Análisis'!$AD$13,IF(J134=32,'Etapa 2 - Análisis'!$AE$13,IF(J134=33,'Etapa 2 - Análisis'!$AF$13,IF(J134=34,'Etapa 2 - Análisis'!$AG$13,IF(J134=35,'Etapa 2 - Análisis'!$AH$13,IF(J134=36,'Etapa 2 - Análisis'!$AI$13,IF(J134=37,'Etapa 2 - Análisis'!$AJ$13,IF(J134=38,'Etapa 2 - Análisis'!$AK$13,IF(J134=39,'Etapa 2 - Análisis'!$AL$13,IF(J134=40,'Etapa 2 - Análisis'!$AM$13,IF(J134=41,'Etapa 2 - Análisis'!$Y$8,IF(J134=42,'Etapa 2 - Análisis'!$Z$8,IF(J134=43,'Etapa 2 - Análisis'!$AA$8,IF(J134=44,'Etapa 2 - Análisis'!$AB$8,IF(J134=45,'Etapa 2 - Análisis'!$AC$8,IF(J134=46,'Etapa 2 - Análisis'!$AD$8,IF(J134=47,'Etapa 2 - Análisis'!$AE$8,IF(J134=48,'Etapa 2 - Análisis'!$AF$8,IF(J134=49,'Etapa 2 - Análisis'!$AG$8,"Sin Zona")))))))))))))))))))))))))))))))))))))))))))))))))</f>
        <v>ZONA DE RIESGO EXTREMA</v>
      </c>
      <c r="L134" s="252" t="s">
        <v>320</v>
      </c>
      <c r="M134" s="80" t="s">
        <v>644</v>
      </c>
      <c r="N134" s="81" t="s">
        <v>225</v>
      </c>
      <c r="O134" s="158" t="s">
        <v>414</v>
      </c>
      <c r="P134" s="158" t="str">
        <f>IF($C$134="Oportunidad","NO APLICA","")</f>
        <v/>
      </c>
      <c r="Q134" s="252" t="s">
        <v>205</v>
      </c>
      <c r="R134" s="158">
        <f>IF(Q134="1 - Rara vez",1,IF(Q134="2 - Improbable",2,IF(Q134="3 - Posible",3,IF(Q134="4 - Probable",4,IF(Q134="5 - Casi seguro",5,IF(Q134="1 - Baja",6,IF(Q134="2 - Media",7,IF(Q134="3 - Alta",8,IF(Q134="NO APLICA","",IF(Q134="Seleccione",0))))))))))</f>
        <v>4</v>
      </c>
      <c r="S134" s="252" t="s">
        <v>213</v>
      </c>
      <c r="T134" s="158">
        <f>IF(S134="1 -Insignificante",1,IF(S134="2 -Menor",2,IF(S134="3 -Moderado",3,IF(S134="4 -Mayor",4,IF(S134="10 -Mayor",7,IF(S134="5 -Catastrófico",5,IF(S134="5 -Moderado",6,IF(S134="20 -Catastrófico",8,IF(S134="1 - Mínimo/Leve",9,IF(S134="2 - Importante",10,IF(S134="3 - Fuerte",11,IF(S134="NO APLICA","",IF(S134="Seleccione",0)))))))))))))</f>
        <v>4</v>
      </c>
      <c r="U134" s="42">
        <f>IF(AND(R134=1,T134=1),1,IF(AND(R134=1,T134=2),2,IF(AND(R134=1,T134=3),3,IF(AND(R134=1,T134=4),4,IF(AND(R134=1,T134=5),5,IF(AND(R134=2,T134=1),6,IF(AND(R134=2,T134=2),7,IF(AND(R134=2,T134=3),8,IF(AND(R134=2,T134=4),9,IF(AND(R134=2,T134=5),10,IF(AND(R134=3,T134=1),11,IF(AND(R134=3,T134=2),12,IF(AND(R134=3,T134=3),13,IF(AND(R134=3,T134=4),14,IF(AND(R134=3,T134=5),15,IF(AND(R134=4,T134=1),16,IF(AND(R134=4,T134=2),17,IF(AND(R134=4,T134=3),18,IF(AND(R134=4,T134=4),19,IF(AND(R134=4,T134=5),20,IF(AND(R134=5,T134=1),21,IF(AND(R134=5,T134=2),22,IF(AND(R134=5,T134=3),23,IF(AND(R134=5,T134=4),24,IF(AND(R134=5,T134=5),25,IF(AND(R134=1,T134=6),26,IF(AND(R134=1,T134=7),27,IF(AND(R134=1,T134=8),28,IF(AND(R134=2,T134=6),29,IF(AND(R134=2,T134=7),30,IF(AND(R134=2,T134=8),31,IF(AND(R134=3,T134=6),32,IF(AND(R134=3,T134=7),33,IF(AND(R134=3,T134=8),34,IF(AND(R134=4,T134=6),35,IF(AND(R134=4,T134=7),36,IF(AND(R134=4,T134=8),37,IF(AND(R134=5,T134=6),38,IF(AND(R134=5,T134=7),39,IF(AND(R134=5,T134=8),40,IF(AND(R134=6,T134=9),41,IF(AND(R134=6,T134=10),42,IF(AND(R134=6,T134=11),43,IF(AND(R134=7,T134=9),44,IF(AND(R134=7,T134=10),45,IF(AND(R134=7,T134=11),46,IF(AND(R134=8,T134=9),47,IF(AND(R134=8,T134=10),48,IF(AND(R134=8,T134=11),49,IF(AND(R134="",T134=""),"","Seleccione"))))))))))))))))))))))))))))))))))))))))))))))))))</f>
        <v>19</v>
      </c>
      <c r="V134" s="255" t="str">
        <f>IF(U134=1,'Etapa 2 - Análisis'!$Y$4,IF(U134=2,'Etapa 2 - Análisis'!$Z$4,IF(U134=6,'Etapa 2 - Análisis'!$AD$4,IF(U134=7,'Etapa 2 - Análisis'!$AE$4,IF(U134=11,'Etapa 2 - Análisis'!$AI$4,IF(U134=3,'Etapa 2 - Análisis'!$AA$4,IF(U134=8,'Etapa 2 - Análisis'!$AF$4,IF(U134=12,'Etapa 2 - Análisis'!$AJ$4,IF(U134=16,'Etapa 2 - Análisis'!$AN$4,IF(U134=4,'Etapa 2 - Análisis'!$AB$4,IF(U134=5,'Etapa 2 - Análisis'!$AC$4,IF(U134=9,'Etapa 2 - Análisis'!$AF$4,IF(U134=13,'Etapa 2 - Análisis'!$AK$4,IF(U134=17,'Etapa 2 - Análisis'!$AO$4,IF(U134=18,'Etapa 2 - Análisis'!$AP$4,IF(U134=21,'Etapa 2 - Análisis'!$AS$4,IF(U134=22,'Etapa 2 - Análisis'!$AT$4,IF(U134=10,'Etapa 2 - Análisis'!$AH$4,IF(U134=14,'Etapa 2 - Análisis'!$AL$4,IF(U134=15,'Etapa 2 - Análisis'!$AM$4,IF(U134=19,'Etapa 2 - Análisis'!$AQ$4,IF(U134=20,'Etapa 2 - Análisis'!$AR$4,IF(U134=23,'Etapa 2 - Análisis'!$AU$4,IF(U134=24,'Etapa 2 - Análisis'!$AV$4,IF(U134=25,'Etapa 2 - Análisis'!$AW$4,IF(U134=26,'Etapa 2 - Análisis'!$Y$13,IF(U134=27,'Etapa 2 - Análisis'!$Z$13,IF(U134=28,'Etapa 2 - Análisis'!$AA$13,IF(U134=29,'Etapa 2 - Análisis'!$AB$13,IF(U134=30,'Etapa 2 - Análisis'!$AC$13,IF(U134=31,'Etapa 2 - Análisis'!$AD$13,IF(U134=32,'Etapa 2 - Análisis'!$AE$13,IF(U134=33,'Etapa 2 - Análisis'!$AF$13,IF(U134=34,'Etapa 2 - Análisis'!$AG$13,IF(U134=35,'Etapa 2 - Análisis'!$AH$13,IF(U134=36,'Etapa 2 - Análisis'!$AI$13,IF(U134=37,'Etapa 2 - Análisis'!$AJ$13,IF(U134=38,'Etapa 2 - Análisis'!$AK$13,IF(U134=39,'Etapa 2 - Análisis'!$AL$13,IF(U134=40,'Etapa 2 - Análisis'!$AM$13,IF(U134=41,'Etapa 2 - Análisis'!$Y$8,IF(U134=42,'Etapa 2 - Análisis'!$Z$8,IF(U134=43,'Etapa 2 - Análisis'!$AA$8,IF(U134=44,'Etapa 2 - Análisis'!$AB$8,IF(U134=45,'Etapa 2 - Análisis'!$AC$8,IF(U134=46,'Etapa 2 - Análisis'!$AD$8,IF(U134=47,'Etapa 2 - Análisis'!$AE$8,IF(U134=48,'Etapa 2 - Análisis'!$AF$8,IF(U134=49,'Etapa 2 - Análisis'!$AG$8,IF(U134="","NO APLICA","Sin Zona"))))))))))))))))))))))))))))))))))))))))))))))))))</f>
        <v>ZONA DE RIESGO EXTREMA</v>
      </c>
      <c r="W134" s="174" t="s">
        <v>645</v>
      </c>
      <c r="X134" s="161" t="s">
        <v>631</v>
      </c>
      <c r="Y134" s="161" t="s">
        <v>632</v>
      </c>
      <c r="Z134" s="174" t="s">
        <v>646</v>
      </c>
      <c r="AA134" s="256" t="s">
        <v>647</v>
      </c>
    </row>
    <row r="135" spans="1:27" x14ac:dyDescent="0.25">
      <c r="A135" s="257"/>
      <c r="B135" s="263"/>
      <c r="C135" s="253"/>
      <c r="D135" s="99"/>
      <c r="E135" s="261"/>
      <c r="F135" s="253"/>
      <c r="G135" s="158"/>
      <c r="H135" s="253"/>
      <c r="I135" s="158"/>
      <c r="J135" s="42"/>
      <c r="K135" s="255"/>
      <c r="L135" s="253"/>
      <c r="M135" s="80"/>
      <c r="N135" s="81" t="s">
        <v>218</v>
      </c>
      <c r="O135" s="158" t="str">
        <f t="shared" ref="O135:P138" si="25">IF($C$134="Oportunidad","NO APLICA","")</f>
        <v/>
      </c>
      <c r="P135" s="158" t="str">
        <f t="shared" si="25"/>
        <v/>
      </c>
      <c r="Q135" s="253"/>
      <c r="R135" s="158"/>
      <c r="S135" s="253"/>
      <c r="T135" s="158"/>
      <c r="U135" s="42"/>
      <c r="V135" s="255"/>
      <c r="W135" s="174"/>
      <c r="X135" s="101"/>
      <c r="Y135" s="101"/>
      <c r="Z135" s="174"/>
      <c r="AA135" s="256"/>
    </row>
    <row r="136" spans="1:27" x14ac:dyDescent="0.25">
      <c r="A136" s="257"/>
      <c r="B136" s="263"/>
      <c r="C136" s="253"/>
      <c r="D136" s="99"/>
      <c r="E136" s="261"/>
      <c r="F136" s="253"/>
      <c r="G136" s="158"/>
      <c r="H136" s="253"/>
      <c r="I136" s="158"/>
      <c r="J136" s="42"/>
      <c r="K136" s="255"/>
      <c r="L136" s="253"/>
      <c r="M136" s="80"/>
      <c r="N136" s="81" t="s">
        <v>218</v>
      </c>
      <c r="O136" s="158" t="str">
        <f t="shared" si="25"/>
        <v/>
      </c>
      <c r="P136" s="158" t="str">
        <f t="shared" si="25"/>
        <v/>
      </c>
      <c r="Q136" s="253"/>
      <c r="R136" s="158"/>
      <c r="S136" s="253"/>
      <c r="T136" s="158"/>
      <c r="U136" s="42"/>
      <c r="V136" s="255"/>
      <c r="W136" s="174"/>
      <c r="X136" s="101"/>
      <c r="Y136" s="101"/>
      <c r="Z136" s="174"/>
      <c r="AA136" s="256"/>
    </row>
    <row r="137" spans="1:27" x14ac:dyDescent="0.25">
      <c r="A137" s="257"/>
      <c r="B137" s="263"/>
      <c r="C137" s="253"/>
      <c r="D137" s="99"/>
      <c r="E137" s="261"/>
      <c r="F137" s="253"/>
      <c r="G137" s="158"/>
      <c r="H137" s="253"/>
      <c r="I137" s="158"/>
      <c r="J137" s="42"/>
      <c r="K137" s="255"/>
      <c r="L137" s="253"/>
      <c r="M137" s="80"/>
      <c r="N137" s="81" t="s">
        <v>218</v>
      </c>
      <c r="O137" s="158" t="str">
        <f t="shared" si="25"/>
        <v/>
      </c>
      <c r="P137" s="158" t="str">
        <f t="shared" si="25"/>
        <v/>
      </c>
      <c r="Q137" s="253"/>
      <c r="R137" s="158"/>
      <c r="S137" s="253"/>
      <c r="T137" s="158"/>
      <c r="U137" s="42"/>
      <c r="V137" s="255"/>
      <c r="W137" s="174"/>
      <c r="X137" s="101"/>
      <c r="Y137" s="101"/>
      <c r="Z137" s="174"/>
      <c r="AA137" s="256"/>
    </row>
    <row r="138" spans="1:27" x14ac:dyDescent="0.25">
      <c r="A138" s="257"/>
      <c r="B138" s="264"/>
      <c r="C138" s="254"/>
      <c r="E138" s="261"/>
      <c r="F138" s="254"/>
      <c r="G138" s="158"/>
      <c r="H138" s="254"/>
      <c r="I138" s="158"/>
      <c r="J138" s="42"/>
      <c r="K138" s="255"/>
      <c r="L138" s="254"/>
      <c r="M138" s="80"/>
      <c r="N138" s="81" t="s">
        <v>218</v>
      </c>
      <c r="O138" s="158" t="str">
        <f t="shared" si="25"/>
        <v/>
      </c>
      <c r="P138" s="158" t="str">
        <f t="shared" si="25"/>
        <v/>
      </c>
      <c r="Q138" s="254"/>
      <c r="R138" s="158"/>
      <c r="S138" s="254"/>
      <c r="T138" s="158"/>
      <c r="U138" s="42"/>
      <c r="V138" s="255"/>
      <c r="W138" s="126"/>
      <c r="X138" s="147"/>
      <c r="Y138" s="147"/>
      <c r="Z138" s="126"/>
      <c r="AA138" s="256"/>
    </row>
    <row r="139" spans="1:27" ht="35.25" customHeight="1" x14ac:dyDescent="0.25">
      <c r="A139" s="257">
        <v>27</v>
      </c>
      <c r="B139" s="258" t="s">
        <v>648</v>
      </c>
      <c r="C139" s="252" t="s">
        <v>288</v>
      </c>
      <c r="D139" s="99" t="s">
        <v>649</v>
      </c>
      <c r="E139" s="258" t="s">
        <v>650</v>
      </c>
      <c r="F139" s="252" t="s">
        <v>363</v>
      </c>
      <c r="G139" s="158">
        <f>IF(F139="1 - Rara vez",1,IF(F139="2 - Improbable",2,IF(F139="3 - Posible",3,IF(F139="4 - Probable",4,IF(F139="5 - Casi seguro",5,IF(F139="1 - Baja",6,IF(F139="2 - Media",7,IF(F139="3 - Alta",8,IF(F139="Seleccione",0)))))))))</f>
        <v>8</v>
      </c>
      <c r="H139" s="252" t="s">
        <v>366</v>
      </c>
      <c r="I139" s="158">
        <f>IF(H139="1 -Insignificante",1,IF(H139="2 -Menor",2,IF(H139="3 -Moderado",3,IF(H139="5 -Moderado",6,IF(H139="4 -Mayor",4,IF(H139="10 -Mayor",7,IF(H139="5 -Catastrófico",5,IF(H139="20 -Catastrófico",8,IF(H139="1 - Mínimo/Leve",9,IF(H139="2 - Importante",10,IF(H139="3 - Fuerte",11,IF(H139="Seleccione",0))))))))))))</f>
        <v>11</v>
      </c>
      <c r="J139" s="42">
        <f>IF(AND(G139=1,I139=1),1,IF(AND(G139=1,I139=2),2,IF(AND(G139=1,I139=3),3,IF(AND(G139=1,I139=4),4,IF(AND(G139=1,I139=5),5,IF(AND(G139=2,I139=1),6,IF(AND(G139=2,I139=2),7,IF(AND(G139=2,I139=3),8,IF(AND(G139=2,I139=4),9,IF(AND(G139=2,I139=5),10,IF(AND(G139=3,I139=1),11,IF(AND(G139=3,I139=2),12,IF(AND(G139=3,I139=3),13,IF(AND(G139=3,I139=4),14,IF(AND(G139=3,I139=5),15,IF(AND(G139=4,I139=1),16,IF(AND(G139=4,I139=2),17,IF(AND(G139=4,I139=3),18,IF(AND(G139=4,I139=4),19,IF(AND(G139=4,I139=5),20,IF(AND(G139=5,I139=1),21,IF(AND(G139=5,I139=2),22,IF(AND(G139=5,I139=3),23,IF(AND(G139=5,I139=4),24,IF(AND(G139=5,I139=5),25,IF(AND(G139=1,I139=6),26,IF(AND(G139=1,I139=7),27,IF(AND(G139=1,I139=8),28,IF(AND(G139=2,I139=6),29,IF(AND(G139=2,I139=7),30,IF(AND(G139=2,I139=8),31,IF(AND(G139=3,I139=6),32,IF(AND(G139=3,I139=7),33,IF(AND(G139=3,I139=8),34,IF(AND(G139=4,I139=6),35,IF(AND(G139=4,I139=7),36,IF(AND(G139=4,I139=8),37,IF(AND(G139=5,I139=6),38,IF(AND(G139=5,I139=7),39,IF(AND(G139=5,I139=8),40,IF(AND(G139=6,I139=9),41,IF(AND(G139=6,I139=10),42,IF(AND(G139=6,I139=11),43,IF(AND(G139=7,I139=9),44,IF(AND(G139=7,I139=10),45,IF(AND(G139=7,I139=11),46,IF(AND(G139=8,I139=9),47,IF(AND(G139=8,I139=10),48,IF(AND(G139=8,I139=11),49,"Seleccione")))))))))))))))))))))))))))))))))))))))))))))))))</f>
        <v>49</v>
      </c>
      <c r="K139" s="255" t="str">
        <f>IF(J139=1,'Etapa 2 - Análisis'!$Y$4,IF(J139=2,'Etapa 2 - Análisis'!$Z$4,IF(J139=6,'Etapa 2 - Análisis'!$AD$4,IF(J139=7,'Etapa 2 - Análisis'!$AE$4,IF(J139=11,'Etapa 2 - Análisis'!$AI$4,IF(J139=3,'Etapa 2 - Análisis'!$AA$4,IF(J139=8,'Etapa 2 - Análisis'!$AF$4,IF(J139=12,'Etapa 2 - Análisis'!$AJ$4,IF(J139=16,'Etapa 2 - Análisis'!$AN$4,IF(J139=4,'Etapa 2 - Análisis'!$AB$4,IF(J139=5,'Etapa 2 - Análisis'!$AC$4,IF(J139=9,'Etapa 2 - Análisis'!$AG$4,IF(J139=13,'Etapa 2 - Análisis'!$AK$4,IF(J139=17,'Etapa 2 - Análisis'!$AO$4,IF(J139=18,'Etapa 2 - Análisis'!$AP$4,IF(J139=21,'Etapa 2 - Análisis'!$AS$4,IF(J139=22,'Etapa 2 - Análisis'!$AT$4,IF(J139=10,'Etapa 2 - Análisis'!$AH$4,IF(J139=14,'Etapa 2 - Análisis'!$AL$4,IF(J139=15,'Etapa 2 - Análisis'!$AM$4,IF(J139=19,'Etapa 2 - Análisis'!$AQ$4,IF(J139=20,'Etapa 2 - Análisis'!$AR$4,IF(J139=23,'Etapa 2 - Análisis'!$AU$4,IF(J139=24,'Etapa 2 - Análisis'!$AV$4,IF(J139=25,'Etapa 2 - Análisis'!$AW$4,IF(J139=26,'Etapa 2 - Análisis'!$Y$13,IF(J139=27,'Etapa 2 - Análisis'!$Z$13,IF(J139=28,'Etapa 2 - Análisis'!$AA$13,IF(J139=29,'Etapa 2 - Análisis'!$AB$13,IF(J139=30,'Etapa 2 - Análisis'!$AC$13,IF(J139=31,'Etapa 2 - Análisis'!$AD$13,IF(J139=32,'Etapa 2 - Análisis'!$AE$13,IF(J139=33,'Etapa 2 - Análisis'!$AF$13,IF(J139=34,'Etapa 2 - Análisis'!$AG$13,IF(J139=35,'Etapa 2 - Análisis'!$AH$13,IF(J139=36,'Etapa 2 - Análisis'!$AI$13,IF(J139=37,'Etapa 2 - Análisis'!$AJ$13,IF(J139=38,'Etapa 2 - Análisis'!$AK$13,IF(J139=39,'Etapa 2 - Análisis'!$AL$13,IF(J139=40,'Etapa 2 - Análisis'!$AM$13,IF(J139=41,'Etapa 2 - Análisis'!$Y$8,IF(J139=42,'Etapa 2 - Análisis'!$Z$8,IF(J139=43,'Etapa 2 - Análisis'!$AA$8,IF(J139=44,'Etapa 2 - Análisis'!$AB$8,IF(J139=45,'Etapa 2 - Análisis'!$AC$8,IF(J139=46,'Etapa 2 - Análisis'!$AD$8,IF(J139=47,'Etapa 2 - Análisis'!$AE$8,IF(J139=48,'Etapa 2 - Análisis'!$AF$8,IF(J139=49,'Etapa 2 - Análisis'!$AG$8,"Sin Zona")))))))))))))))))))))))))))))))))))))))))))))))))</f>
        <v>ZONA DE OPORTUNIDAD MUY BENEFICIOSA</v>
      </c>
      <c r="L139" s="252" t="s">
        <v>371</v>
      </c>
      <c r="M139" s="80" t="s">
        <v>655</v>
      </c>
      <c r="N139" s="81" t="s">
        <v>218</v>
      </c>
      <c r="O139" s="158" t="str">
        <f>IF($C$139="Oportunidad","NO APLICA","")</f>
        <v>NO APLICA</v>
      </c>
      <c r="P139" s="158" t="str">
        <f>IF($C$139="Oportunidad","NO APLICA","")</f>
        <v>NO APLICA</v>
      </c>
      <c r="Q139" s="252" t="s">
        <v>218</v>
      </c>
      <c r="R139" s="158">
        <f>IF(Q139="1 - Rara vez",1,IF(Q139="2 - Improbable",2,IF(Q139="3 - Posible",3,IF(Q139="4 - Probable",4,IF(Q139="5 - Casi seguro",5,IF(Q139="1 - Baja",6,IF(Q139="2 - Media",7,IF(Q139="3 - Alta",8,IF(Q139="NO APLICA","",IF(Q139="Seleccione",0))))))))))</f>
        <v>0</v>
      </c>
      <c r="S139" s="252" t="s">
        <v>218</v>
      </c>
      <c r="T139" s="158">
        <f>IF(S139="1 -Insignificante",1,IF(S139="2 -Menor",2,IF(S139="3 -Moderado",3,IF(S139="4 -Mayor",4,IF(S139="10 -Mayor",7,IF(S139="5 -Catastrófico",5,IF(S139="5 -Moderado",6,IF(S139="20 -Catastrófico",8,IF(S139="1 - Mínimo/Leve",9,IF(S139="2 - Importante",10,IF(S139="3 - Fuerte",11,IF(S139="NO APLICA","",IF(S139="Seleccione",0)))))))))))))</f>
        <v>0</v>
      </c>
      <c r="U139" s="42" t="str">
        <f>IF(AND(R139=1,T139=1),1,IF(AND(R139=1,T139=2),2,IF(AND(R139=1,T139=3),3,IF(AND(R139=1,T139=4),4,IF(AND(R139=1,T139=5),5,IF(AND(R139=2,T139=1),6,IF(AND(R139=2,T139=2),7,IF(AND(R139=2,T139=3),8,IF(AND(R139=2,T139=4),9,IF(AND(R139=2,T139=5),10,IF(AND(R139=3,T139=1),11,IF(AND(R139=3,T139=2),12,IF(AND(R139=3,T139=3),13,IF(AND(R139=3,T139=4),14,IF(AND(R139=3,T139=5),15,IF(AND(R139=4,T139=1),16,IF(AND(R139=4,T139=2),17,IF(AND(R139=4,T139=3),18,IF(AND(R139=4,T139=4),19,IF(AND(R139=4,T139=5),20,IF(AND(R139=5,T139=1),21,IF(AND(R139=5,T139=2),22,IF(AND(R139=5,T139=3),23,IF(AND(R139=5,T139=4),24,IF(AND(R139=5,T139=5),25,IF(AND(R139=1,T139=6),26,IF(AND(R139=1,T139=7),27,IF(AND(R139=1,T139=8),28,IF(AND(R139=2,T139=6),29,IF(AND(R139=2,T139=7),30,IF(AND(R139=2,T139=8),31,IF(AND(R139=3,T139=6),32,IF(AND(R139=3,T139=7),33,IF(AND(R139=3,T139=8),34,IF(AND(R139=4,T139=6),35,IF(AND(R139=4,T139=7),36,IF(AND(R139=4,T139=8),37,IF(AND(R139=5,T139=6),38,IF(AND(R139=5,T139=7),39,IF(AND(R139=5,T139=8),40,IF(AND(R139=6,T139=9),41,IF(AND(R139=6,T139=10),42,IF(AND(R139=6,T139=11),43,IF(AND(R139=7,T139=9),44,IF(AND(R139=7,T139=10),45,IF(AND(R139=7,T139=11),46,IF(AND(R139=8,T139=9),47,IF(AND(R139=8,T139=10),48,IF(AND(R139=8,T139=11),49,IF(AND(R139="",T139=""),"","Seleccione"))))))))))))))))))))))))))))))))))))))))))))))))))</f>
        <v>Seleccione</v>
      </c>
      <c r="V139" s="255" t="str">
        <f>IF(U139=1,'Etapa 2 - Análisis'!$Y$4,IF(U139=2,'Etapa 2 - Análisis'!$Z$4,IF(U139=6,'Etapa 2 - Análisis'!$AD$4,IF(U139=7,'Etapa 2 - Análisis'!$AE$4,IF(U139=11,'Etapa 2 - Análisis'!$AI$4,IF(U139=3,'Etapa 2 - Análisis'!$AA$4,IF(U139=8,'Etapa 2 - Análisis'!$AF$4,IF(U139=12,'Etapa 2 - Análisis'!$AJ$4,IF(U139=16,'Etapa 2 - Análisis'!$AN$4,IF(U139=4,'Etapa 2 - Análisis'!$AB$4,IF(U139=5,'Etapa 2 - Análisis'!$AC$4,IF(U139=9,'Etapa 2 - Análisis'!$AF$4,IF(U139=13,'Etapa 2 - Análisis'!$AK$4,IF(U139=17,'Etapa 2 - Análisis'!$AO$4,IF(U139=18,'Etapa 2 - Análisis'!$AP$4,IF(U139=21,'Etapa 2 - Análisis'!$AS$4,IF(U139=22,'Etapa 2 - Análisis'!$AT$4,IF(U139=10,'Etapa 2 - Análisis'!$AH$4,IF(U139=14,'Etapa 2 - Análisis'!$AL$4,IF(U139=15,'Etapa 2 - Análisis'!$AM$4,IF(U139=19,'Etapa 2 - Análisis'!$AQ$4,IF(U139=20,'Etapa 2 - Análisis'!$AR$4,IF(U139=23,'Etapa 2 - Análisis'!$AU$4,IF(U139=24,'Etapa 2 - Análisis'!$AV$4,IF(U139=25,'Etapa 2 - Análisis'!$AW$4,IF(U139=26,'Etapa 2 - Análisis'!$Y$13,IF(U139=27,'Etapa 2 - Análisis'!$Z$13,IF(U139=28,'Etapa 2 - Análisis'!$AA$13,IF(U139=29,'Etapa 2 - Análisis'!$AB$13,IF(U139=30,'Etapa 2 - Análisis'!$AC$13,IF(U139=31,'Etapa 2 - Análisis'!$AD$13,IF(U139=32,'Etapa 2 - Análisis'!$AE$13,IF(U139=33,'Etapa 2 - Análisis'!$AF$13,IF(U139=34,'Etapa 2 - Análisis'!$AG$13,IF(U139=35,'Etapa 2 - Análisis'!$AH$13,IF(U139=36,'Etapa 2 - Análisis'!$AI$13,IF(U139=37,'Etapa 2 - Análisis'!$AJ$13,IF(U139=38,'Etapa 2 - Análisis'!$AK$13,IF(U139=39,'Etapa 2 - Análisis'!$AL$13,IF(U139=40,'Etapa 2 - Análisis'!$AM$13,IF(U139=41,'Etapa 2 - Análisis'!$Y$8,IF(U139=42,'Etapa 2 - Análisis'!$Z$8,IF(U139=43,'Etapa 2 - Análisis'!$AA$8,IF(U139=44,'Etapa 2 - Análisis'!$AB$8,IF(U139=45,'Etapa 2 - Análisis'!$AC$8,IF(U139=46,'Etapa 2 - Análisis'!$AD$8,IF(U139=47,'Etapa 2 - Análisis'!$AE$8,IF(U139=48,'Etapa 2 - Análisis'!$AF$8,IF(U139=49,'Etapa 2 - Análisis'!$AG$8,IF(U139="","NO APLICA","Sin Zona"))))))))))))))))))))))))))))))))))))))))))))))))))</f>
        <v>Sin Zona</v>
      </c>
      <c r="W139" s="174" t="s">
        <v>415</v>
      </c>
      <c r="X139" s="275" t="s">
        <v>441</v>
      </c>
      <c r="Y139" s="277"/>
      <c r="Z139" s="174" t="s">
        <v>658</v>
      </c>
      <c r="AA139" s="290" t="s">
        <v>659</v>
      </c>
    </row>
    <row r="140" spans="1:27" ht="42" customHeight="1" x14ac:dyDescent="0.25">
      <c r="A140" s="257"/>
      <c r="B140" s="259"/>
      <c r="C140" s="253"/>
      <c r="D140" s="99" t="s">
        <v>651</v>
      </c>
      <c r="E140" s="259"/>
      <c r="F140" s="253"/>
      <c r="G140" s="158"/>
      <c r="H140" s="253"/>
      <c r="I140" s="158"/>
      <c r="J140" s="42"/>
      <c r="K140" s="255"/>
      <c r="L140" s="253"/>
      <c r="M140" s="80" t="s">
        <v>656</v>
      </c>
      <c r="N140" s="81" t="s">
        <v>218</v>
      </c>
      <c r="O140" s="158" t="str">
        <f t="shared" ref="O140:P143" si="26">IF($C$139="Oportunidad","NO APLICA","")</f>
        <v>NO APLICA</v>
      </c>
      <c r="P140" s="158" t="str">
        <f t="shared" si="26"/>
        <v>NO APLICA</v>
      </c>
      <c r="Q140" s="253"/>
      <c r="R140" s="158"/>
      <c r="S140" s="253"/>
      <c r="T140" s="158"/>
      <c r="U140" s="42"/>
      <c r="V140" s="255"/>
      <c r="W140" s="145" t="s">
        <v>415</v>
      </c>
      <c r="X140" s="275" t="s">
        <v>441</v>
      </c>
      <c r="Y140" s="277"/>
      <c r="Z140" s="162" t="s">
        <v>660</v>
      </c>
      <c r="AA140" s="291"/>
    </row>
    <row r="141" spans="1:27" ht="38.25" customHeight="1" x14ac:dyDescent="0.25">
      <c r="A141" s="257"/>
      <c r="B141" s="259"/>
      <c r="C141" s="253"/>
      <c r="D141" s="99" t="s">
        <v>652</v>
      </c>
      <c r="E141" s="259"/>
      <c r="F141" s="253"/>
      <c r="G141" s="158"/>
      <c r="H141" s="253"/>
      <c r="I141" s="158"/>
      <c r="J141" s="42"/>
      <c r="K141" s="255"/>
      <c r="L141" s="253"/>
      <c r="M141" s="80" t="s">
        <v>657</v>
      </c>
      <c r="N141" s="81" t="s">
        <v>218</v>
      </c>
      <c r="O141" s="158" t="str">
        <f t="shared" si="26"/>
        <v>NO APLICA</v>
      </c>
      <c r="P141" s="158" t="str">
        <f t="shared" si="26"/>
        <v>NO APLICA</v>
      </c>
      <c r="Q141" s="253"/>
      <c r="R141" s="158"/>
      <c r="S141" s="253"/>
      <c r="T141" s="158"/>
      <c r="U141" s="42"/>
      <c r="V141" s="255"/>
      <c r="W141" s="145" t="s">
        <v>415</v>
      </c>
      <c r="X141" s="275" t="s">
        <v>441</v>
      </c>
      <c r="Y141" s="277"/>
      <c r="Z141" s="162" t="s">
        <v>661</v>
      </c>
      <c r="AA141" s="291"/>
    </row>
    <row r="142" spans="1:27" ht="46.5" customHeight="1" x14ac:dyDescent="0.25">
      <c r="A142" s="257"/>
      <c r="B142" s="259"/>
      <c r="C142" s="253"/>
      <c r="D142" s="172" t="s">
        <v>653</v>
      </c>
      <c r="E142" s="259"/>
      <c r="F142" s="253"/>
      <c r="G142" s="158"/>
      <c r="H142" s="253"/>
      <c r="I142" s="158"/>
      <c r="J142" s="42"/>
      <c r="K142" s="255"/>
      <c r="L142" s="253"/>
      <c r="M142" s="80"/>
      <c r="N142" s="81" t="s">
        <v>218</v>
      </c>
      <c r="O142" s="158" t="str">
        <f t="shared" si="26"/>
        <v>NO APLICA</v>
      </c>
      <c r="P142" s="158" t="str">
        <f t="shared" si="26"/>
        <v>NO APLICA</v>
      </c>
      <c r="Q142" s="253"/>
      <c r="R142" s="158"/>
      <c r="S142" s="253"/>
      <c r="T142" s="158"/>
      <c r="U142" s="42"/>
      <c r="V142" s="255"/>
      <c r="W142" s="145"/>
      <c r="X142" s="101"/>
      <c r="Y142" s="101"/>
      <c r="Z142" s="162"/>
      <c r="AA142" s="291"/>
    </row>
    <row r="143" spans="1:27" ht="39" customHeight="1" x14ac:dyDescent="0.25">
      <c r="A143" s="257"/>
      <c r="B143" s="260"/>
      <c r="C143" s="254"/>
      <c r="D143" s="172" t="s">
        <v>654</v>
      </c>
      <c r="E143" s="260"/>
      <c r="F143" s="254"/>
      <c r="G143" s="158"/>
      <c r="H143" s="254"/>
      <c r="I143" s="158"/>
      <c r="J143" s="42"/>
      <c r="K143" s="255"/>
      <c r="L143" s="254"/>
      <c r="M143" s="80"/>
      <c r="N143" s="81" t="s">
        <v>218</v>
      </c>
      <c r="O143" s="158" t="str">
        <f t="shared" si="26"/>
        <v>NO APLICA</v>
      </c>
      <c r="P143" s="158" t="str">
        <f t="shared" si="26"/>
        <v>NO APLICA</v>
      </c>
      <c r="Q143" s="254"/>
      <c r="R143" s="158"/>
      <c r="S143" s="254"/>
      <c r="T143" s="158"/>
      <c r="U143" s="42"/>
      <c r="V143" s="255"/>
      <c r="W143" s="145"/>
      <c r="X143" s="101"/>
      <c r="Y143" s="101"/>
      <c r="Z143" s="162"/>
      <c r="AA143" s="292"/>
    </row>
    <row r="144" spans="1:27" ht="36.75" customHeight="1" x14ac:dyDescent="0.25">
      <c r="A144" s="257">
        <v>28</v>
      </c>
      <c r="B144" s="258" t="s">
        <v>662</v>
      </c>
      <c r="C144" s="252" t="s">
        <v>288</v>
      </c>
      <c r="D144" s="99" t="s">
        <v>664</v>
      </c>
      <c r="E144" s="262" t="s">
        <v>665</v>
      </c>
      <c r="F144" s="252" t="s">
        <v>363</v>
      </c>
      <c r="G144" s="158">
        <f>IF(F144="1 - Rara vez",1,IF(F144="2 - Improbable",2,IF(F144="3 - Posible",3,IF(F144="4 - Probable",4,IF(F144="5 - Casi seguro",5,IF(F144="1 - Baja",6,IF(F144="2 - Media",7,IF(F144="3 - Alta",8,IF(F144="Seleccione",0)))))))))</f>
        <v>8</v>
      </c>
      <c r="H144" s="252" t="s">
        <v>366</v>
      </c>
      <c r="I144" s="158">
        <f>IF(H144="1 -Insignificante",1,IF(H144="2 -Menor",2,IF(H144="3 -Moderado",3,IF(H144="5 -Moderado",6,IF(H144="4 -Mayor",4,IF(H144="10 -Mayor",7,IF(H144="5 -Catastrófico",5,IF(H144="20 -Catastrófico",8,IF(H144="1 - Mínimo/Leve",9,IF(H144="2 - Importante",10,IF(H144="3 - Fuerte",11,IF(H144="Seleccione",0))))))))))))</f>
        <v>11</v>
      </c>
      <c r="J144" s="42">
        <f>IF(AND(G144=1,I144=1),1,IF(AND(G144=1,I144=2),2,IF(AND(G144=1,I144=3),3,IF(AND(G144=1,I144=4),4,IF(AND(G144=1,I144=5),5,IF(AND(G144=2,I144=1),6,IF(AND(G144=2,I144=2),7,IF(AND(G144=2,I144=3),8,IF(AND(G144=2,I144=4),9,IF(AND(G144=2,I144=5),10,IF(AND(G144=3,I144=1),11,IF(AND(G144=3,I144=2),12,IF(AND(G144=3,I144=3),13,IF(AND(G144=3,I144=4),14,IF(AND(G144=3,I144=5),15,IF(AND(G144=4,I144=1),16,IF(AND(G144=4,I144=2),17,IF(AND(G144=4,I144=3),18,IF(AND(G144=4,I144=4),19,IF(AND(G144=4,I144=5),20,IF(AND(G144=5,I144=1),21,IF(AND(G144=5,I144=2),22,IF(AND(G144=5,I144=3),23,IF(AND(G144=5,I144=4),24,IF(AND(G144=5,I144=5),25,IF(AND(G144=1,I144=6),26,IF(AND(G144=1,I144=7),27,IF(AND(G144=1,I144=8),28,IF(AND(G144=2,I144=6),29,IF(AND(G144=2,I144=7),30,IF(AND(G144=2,I144=8),31,IF(AND(G144=3,I144=6),32,IF(AND(G144=3,I144=7),33,IF(AND(G144=3,I144=8),34,IF(AND(G144=4,I144=6),35,IF(AND(G144=4,I144=7),36,IF(AND(G144=4,I144=8),37,IF(AND(G144=5,I144=6),38,IF(AND(G144=5,I144=7),39,IF(AND(G144=5,I144=8),40,IF(AND(G144=6,I144=9),41,IF(AND(G144=6,I144=10),42,IF(AND(G144=6,I144=11),43,IF(AND(G144=7,I144=9),44,IF(AND(G144=7,I144=10),45,IF(AND(G144=7,I144=11),46,IF(AND(G144=8,I144=9),47,IF(AND(G144=8,I144=10),48,IF(AND(G144=8,I144=11),49,"Seleccione")))))))))))))))))))))))))))))))))))))))))))))))))</f>
        <v>49</v>
      </c>
      <c r="K144" s="255" t="str">
        <f>IF(J144=1,'Etapa 2 - Análisis'!$Y$4,IF(J144=2,'Etapa 2 - Análisis'!$Z$4,IF(J144=6,'Etapa 2 - Análisis'!$AD$4,IF(J144=7,'Etapa 2 - Análisis'!$AE$4,IF(J144=11,'Etapa 2 - Análisis'!$AI$4,IF(J144=3,'Etapa 2 - Análisis'!$AA$4,IF(J144=8,'Etapa 2 - Análisis'!$AF$4,IF(J144=12,'Etapa 2 - Análisis'!$AJ$4,IF(J144=16,'Etapa 2 - Análisis'!$AN$4,IF(J144=4,'Etapa 2 - Análisis'!$AB$4,IF(J144=5,'Etapa 2 - Análisis'!$AC$4,IF(J144=9,'Etapa 2 - Análisis'!$AG$4,IF(J144=13,'Etapa 2 - Análisis'!$AK$4,IF(J144=17,'Etapa 2 - Análisis'!$AO$4,IF(J144=18,'Etapa 2 - Análisis'!$AP$4,IF(J144=21,'Etapa 2 - Análisis'!$AS$4,IF(J144=22,'Etapa 2 - Análisis'!$AT$4,IF(J144=10,'Etapa 2 - Análisis'!$AH$4,IF(J144=14,'Etapa 2 - Análisis'!$AL$4,IF(J144=15,'Etapa 2 - Análisis'!$AM$4,IF(J144=19,'Etapa 2 - Análisis'!$AQ$4,IF(J144=20,'Etapa 2 - Análisis'!$AR$4,IF(J144=23,'Etapa 2 - Análisis'!$AU$4,IF(J144=24,'Etapa 2 - Análisis'!$AV$4,IF(J144=25,'Etapa 2 - Análisis'!$AW$4,IF(J144=26,'Etapa 2 - Análisis'!$Y$13,IF(J144=27,'Etapa 2 - Análisis'!$Z$13,IF(J144=28,'Etapa 2 - Análisis'!$AA$13,IF(J144=29,'Etapa 2 - Análisis'!$AB$13,IF(J144=30,'Etapa 2 - Análisis'!$AC$13,IF(J144=31,'Etapa 2 - Análisis'!$AD$13,IF(J144=32,'Etapa 2 - Análisis'!$AE$13,IF(J144=33,'Etapa 2 - Análisis'!$AF$13,IF(J144=34,'Etapa 2 - Análisis'!$AG$13,IF(J144=35,'Etapa 2 - Análisis'!$AH$13,IF(J144=36,'Etapa 2 - Análisis'!$AI$13,IF(J144=37,'Etapa 2 - Análisis'!$AJ$13,IF(J144=38,'Etapa 2 - Análisis'!$AK$13,IF(J144=39,'Etapa 2 - Análisis'!$AL$13,IF(J144=40,'Etapa 2 - Análisis'!$AM$13,IF(J144=41,'Etapa 2 - Análisis'!$Y$8,IF(J144=42,'Etapa 2 - Análisis'!$Z$8,IF(J144=43,'Etapa 2 - Análisis'!$AA$8,IF(J144=44,'Etapa 2 - Análisis'!$AB$8,IF(J144=45,'Etapa 2 - Análisis'!$AC$8,IF(J144=46,'Etapa 2 - Análisis'!$AD$8,IF(J144=47,'Etapa 2 - Análisis'!$AE$8,IF(J144=48,'Etapa 2 - Análisis'!$AF$8,IF(J144=49,'Etapa 2 - Análisis'!$AG$8,"Sin Zona")))))))))))))))))))))))))))))))))))))))))))))))))</f>
        <v>ZONA DE OPORTUNIDAD MUY BENEFICIOSA</v>
      </c>
      <c r="L144" s="252" t="s">
        <v>371</v>
      </c>
      <c r="M144" s="80" t="s">
        <v>670</v>
      </c>
      <c r="N144" s="81" t="s">
        <v>218</v>
      </c>
      <c r="O144" s="158" t="str">
        <f>IF($C$144="Oportunidad","NO APLICA","")</f>
        <v>NO APLICA</v>
      </c>
      <c r="P144" s="158" t="str">
        <f>IF($C$144="Oportunidad","NO APLICA","")</f>
        <v>NO APLICA</v>
      </c>
      <c r="Q144" s="252" t="s">
        <v>218</v>
      </c>
      <c r="R144" s="158">
        <f>IF(Q144="1 - Rara vez",1,IF(Q144="2 - Improbable",2,IF(Q144="3 - Posible",3,IF(Q144="4 - Probable",4,IF(Q144="5 - Casi seguro",5,IF(Q144="1 - Baja",6,IF(Q144="2 - Media",7,IF(Q144="3 - Alta",8,IF(Q144="NO APLICA","",IF(Q144="Seleccione",0))))))))))</f>
        <v>0</v>
      </c>
      <c r="S144" s="252" t="s">
        <v>218</v>
      </c>
      <c r="T144" s="158">
        <f>IF(S144="1 -Insignificante",1,IF(S144="2 -Menor",2,IF(S144="3 -Moderado",3,IF(S144="4 -Mayor",4,IF(S144="10 -Mayor",7,IF(S144="5 -Catastrófico",5,IF(S144="5 -Moderado",6,IF(S144="20 -Catastrófico",8,IF(S144="1 - Mínimo/Leve",9,IF(S144="2 - Importante",10,IF(S144="3 - Fuerte",11,IF(S144="NO APLICA","",IF(S144="Seleccione",0)))))))))))))</f>
        <v>0</v>
      </c>
      <c r="U144" s="42" t="str">
        <f>IF(AND(R144=1,T144=1),1,IF(AND(R144=1,T144=2),2,IF(AND(R144=1,T144=3),3,IF(AND(R144=1,T144=4),4,IF(AND(R144=1,T144=5),5,IF(AND(R144=2,T144=1),6,IF(AND(R144=2,T144=2),7,IF(AND(R144=2,T144=3),8,IF(AND(R144=2,T144=4),9,IF(AND(R144=2,T144=5),10,IF(AND(R144=3,T144=1),11,IF(AND(R144=3,T144=2),12,IF(AND(R144=3,T144=3),13,IF(AND(R144=3,T144=4),14,IF(AND(R144=3,T144=5),15,IF(AND(R144=4,T144=1),16,IF(AND(R144=4,T144=2),17,IF(AND(R144=4,T144=3),18,IF(AND(R144=4,T144=4),19,IF(AND(R144=4,T144=5),20,IF(AND(R144=5,T144=1),21,IF(AND(R144=5,T144=2),22,IF(AND(R144=5,T144=3),23,IF(AND(R144=5,T144=4),24,IF(AND(R144=5,T144=5),25,IF(AND(R144=1,T144=6),26,IF(AND(R144=1,T144=7),27,IF(AND(R144=1,T144=8),28,IF(AND(R144=2,T144=6),29,IF(AND(R144=2,T144=7),30,IF(AND(R144=2,T144=8),31,IF(AND(R144=3,T144=6),32,IF(AND(R144=3,T144=7),33,IF(AND(R144=3,T144=8),34,IF(AND(R144=4,T144=6),35,IF(AND(R144=4,T144=7),36,IF(AND(R144=4,T144=8),37,IF(AND(R144=5,T144=6),38,IF(AND(R144=5,T144=7),39,IF(AND(R144=5,T144=8),40,IF(AND(R144=6,T144=9),41,IF(AND(R144=6,T144=10),42,IF(AND(R144=6,T144=11),43,IF(AND(R144=7,T144=9),44,IF(AND(R144=7,T144=10),45,IF(AND(R144=7,T144=11),46,IF(AND(R144=8,T144=9),47,IF(AND(R144=8,T144=10),48,IF(AND(R144=8,T144=11),49,IF(AND(R144="",T144=""),"","Seleccione"))))))))))))))))))))))))))))))))))))))))))))))))))</f>
        <v>Seleccione</v>
      </c>
      <c r="V144" s="255" t="str">
        <f>IF(U144=1,'Etapa 2 - Análisis'!$Y$4,IF(U144=2,'Etapa 2 - Análisis'!$Z$4,IF(U144=6,'Etapa 2 - Análisis'!$AD$4,IF(U144=7,'Etapa 2 - Análisis'!$AE$4,IF(U144=11,'Etapa 2 - Análisis'!$AI$4,IF(U144=3,'Etapa 2 - Análisis'!$AA$4,IF(U144=8,'Etapa 2 - Análisis'!$AF$4,IF(U144=12,'Etapa 2 - Análisis'!$AJ$4,IF(U144=16,'Etapa 2 - Análisis'!$AN$4,IF(U144=4,'Etapa 2 - Análisis'!$AB$4,IF(U144=5,'Etapa 2 - Análisis'!$AC$4,IF(U144=9,'Etapa 2 - Análisis'!$AF$4,IF(U144=13,'Etapa 2 - Análisis'!$AK$4,IF(U144=17,'Etapa 2 - Análisis'!$AO$4,IF(U144=18,'Etapa 2 - Análisis'!$AP$4,IF(U144=21,'Etapa 2 - Análisis'!$AS$4,IF(U144=22,'Etapa 2 - Análisis'!$AT$4,IF(U144=10,'Etapa 2 - Análisis'!$AH$4,IF(U144=14,'Etapa 2 - Análisis'!$AL$4,IF(U144=15,'Etapa 2 - Análisis'!$AM$4,IF(U144=19,'Etapa 2 - Análisis'!$AQ$4,IF(U144=20,'Etapa 2 - Análisis'!$AR$4,IF(U144=23,'Etapa 2 - Análisis'!$AU$4,IF(U144=24,'Etapa 2 - Análisis'!$AV$4,IF(U144=25,'Etapa 2 - Análisis'!$AW$4,IF(U144=26,'Etapa 2 - Análisis'!$Y$13,IF(U144=27,'Etapa 2 - Análisis'!$Z$13,IF(U144=28,'Etapa 2 - Análisis'!$AA$13,IF(U144=29,'Etapa 2 - Análisis'!$AB$13,IF(U144=30,'Etapa 2 - Análisis'!$AC$13,IF(U144=31,'Etapa 2 - Análisis'!$AD$13,IF(U144=32,'Etapa 2 - Análisis'!$AE$13,IF(U144=33,'Etapa 2 - Análisis'!$AF$13,IF(U144=34,'Etapa 2 - Análisis'!$AG$13,IF(U144=35,'Etapa 2 - Análisis'!$AH$13,IF(U144=36,'Etapa 2 - Análisis'!$AI$13,IF(U144=37,'Etapa 2 - Análisis'!$AJ$13,IF(U144=38,'Etapa 2 - Análisis'!$AK$13,IF(U144=39,'Etapa 2 - Análisis'!$AL$13,IF(U144=40,'Etapa 2 - Análisis'!$AM$13,IF(U144=41,'Etapa 2 - Análisis'!$Y$8,IF(U144=42,'Etapa 2 - Análisis'!$Z$8,IF(U144=43,'Etapa 2 - Análisis'!$AA$8,IF(U144=44,'Etapa 2 - Análisis'!$AB$8,IF(U144=45,'Etapa 2 - Análisis'!$AC$8,IF(U144=46,'Etapa 2 - Análisis'!$AD$8,IF(U144=47,'Etapa 2 - Análisis'!$AE$8,IF(U144=48,'Etapa 2 - Análisis'!$AF$8,IF(U144=49,'Etapa 2 - Análisis'!$AG$8,IF(U144="","NO APLICA","Sin Zona"))))))))))))))))))))))))))))))))))))))))))))))))))</f>
        <v>Sin Zona</v>
      </c>
      <c r="W144" s="365" t="s">
        <v>674</v>
      </c>
      <c r="X144" s="370" t="s">
        <v>679</v>
      </c>
      <c r="Y144" s="370" t="s">
        <v>680</v>
      </c>
      <c r="Z144" s="258" t="s">
        <v>675</v>
      </c>
      <c r="AA144" s="290" t="s">
        <v>676</v>
      </c>
    </row>
    <row r="145" spans="1:27" ht="28.5" customHeight="1" x14ac:dyDescent="0.25">
      <c r="A145" s="257"/>
      <c r="B145" s="259"/>
      <c r="C145" s="253"/>
      <c r="D145" s="80" t="s">
        <v>666</v>
      </c>
      <c r="E145" s="263"/>
      <c r="F145" s="253"/>
      <c r="G145" s="158"/>
      <c r="H145" s="253"/>
      <c r="I145" s="158"/>
      <c r="J145" s="42"/>
      <c r="K145" s="255"/>
      <c r="L145" s="253"/>
      <c r="M145" s="80" t="s">
        <v>671</v>
      </c>
      <c r="N145" s="81" t="s">
        <v>218</v>
      </c>
      <c r="O145" s="158" t="str">
        <f t="shared" ref="O145:P148" si="27">IF($C$144="Oportunidad","NO APLICA","")</f>
        <v>NO APLICA</v>
      </c>
      <c r="P145" s="158" t="str">
        <f t="shared" si="27"/>
        <v>NO APLICA</v>
      </c>
      <c r="Q145" s="253"/>
      <c r="R145" s="158"/>
      <c r="S145" s="253"/>
      <c r="T145" s="158"/>
      <c r="U145" s="42"/>
      <c r="V145" s="255"/>
      <c r="W145" s="366"/>
      <c r="X145" s="371"/>
      <c r="Y145" s="371"/>
      <c r="Z145" s="259"/>
      <c r="AA145" s="291"/>
    </row>
    <row r="146" spans="1:27" x14ac:dyDescent="0.25">
      <c r="A146" s="257"/>
      <c r="B146" s="259"/>
      <c r="C146" s="253"/>
      <c r="D146" s="80"/>
      <c r="E146" s="263"/>
      <c r="F146" s="253"/>
      <c r="G146" s="158"/>
      <c r="H146" s="253"/>
      <c r="I146" s="158"/>
      <c r="J146" s="42"/>
      <c r="K146" s="255"/>
      <c r="L146" s="253"/>
      <c r="M146" s="262" t="s">
        <v>672</v>
      </c>
      <c r="N146" s="81" t="s">
        <v>218</v>
      </c>
      <c r="O146" s="158" t="str">
        <f t="shared" si="27"/>
        <v>NO APLICA</v>
      </c>
      <c r="P146" s="158" t="str">
        <f t="shared" si="27"/>
        <v>NO APLICA</v>
      </c>
      <c r="Q146" s="253"/>
      <c r="R146" s="158"/>
      <c r="S146" s="253"/>
      <c r="T146" s="158"/>
      <c r="U146" s="42"/>
      <c r="V146" s="255"/>
      <c r="W146" s="366"/>
      <c r="X146" s="371"/>
      <c r="Y146" s="371"/>
      <c r="Z146" s="259"/>
      <c r="AA146" s="291"/>
    </row>
    <row r="147" spans="1:27" x14ac:dyDescent="0.25">
      <c r="A147" s="257"/>
      <c r="B147" s="259"/>
      <c r="C147" s="253"/>
      <c r="D147" s="80"/>
      <c r="E147" s="263"/>
      <c r="F147" s="253"/>
      <c r="G147" s="158"/>
      <c r="H147" s="253"/>
      <c r="I147" s="158"/>
      <c r="J147" s="42"/>
      <c r="K147" s="255"/>
      <c r="L147" s="253"/>
      <c r="M147" s="263"/>
      <c r="N147" s="81" t="s">
        <v>218</v>
      </c>
      <c r="O147" s="158" t="str">
        <f t="shared" si="27"/>
        <v>NO APLICA</v>
      </c>
      <c r="P147" s="158" t="str">
        <f t="shared" si="27"/>
        <v>NO APLICA</v>
      </c>
      <c r="Q147" s="253"/>
      <c r="R147" s="158"/>
      <c r="S147" s="253"/>
      <c r="T147" s="158"/>
      <c r="U147" s="42"/>
      <c r="V147" s="255"/>
      <c r="W147" s="366"/>
      <c r="X147" s="371"/>
      <c r="Y147" s="371"/>
      <c r="Z147" s="259"/>
      <c r="AA147" s="291"/>
    </row>
    <row r="148" spans="1:27" x14ac:dyDescent="0.25">
      <c r="A148" s="257"/>
      <c r="B148" s="260"/>
      <c r="C148" s="254"/>
      <c r="D148" s="80"/>
      <c r="E148" s="264"/>
      <c r="F148" s="254"/>
      <c r="G148" s="158"/>
      <c r="H148" s="254"/>
      <c r="I148" s="158"/>
      <c r="J148" s="42"/>
      <c r="K148" s="255"/>
      <c r="L148" s="254"/>
      <c r="M148" s="264"/>
      <c r="N148" s="81" t="s">
        <v>218</v>
      </c>
      <c r="O148" s="158" t="str">
        <f t="shared" si="27"/>
        <v>NO APLICA</v>
      </c>
      <c r="P148" s="158" t="str">
        <f t="shared" si="27"/>
        <v>NO APLICA</v>
      </c>
      <c r="Q148" s="254"/>
      <c r="R148" s="158"/>
      <c r="S148" s="254"/>
      <c r="T148" s="158"/>
      <c r="U148" s="42"/>
      <c r="V148" s="255"/>
      <c r="W148" s="367"/>
      <c r="X148" s="372"/>
      <c r="Y148" s="372"/>
      <c r="Z148" s="260"/>
      <c r="AA148" s="292"/>
    </row>
    <row r="149" spans="1:27" ht="75.75" customHeight="1" x14ac:dyDescent="0.25">
      <c r="A149" s="257">
        <v>29</v>
      </c>
      <c r="B149" s="258" t="s">
        <v>663</v>
      </c>
      <c r="C149" s="252" t="s">
        <v>288</v>
      </c>
      <c r="D149" s="174" t="s">
        <v>667</v>
      </c>
      <c r="E149" s="258" t="s">
        <v>668</v>
      </c>
      <c r="F149" s="252" t="s">
        <v>363</v>
      </c>
      <c r="G149" s="158">
        <f>IF(F149="1 - Rara vez",1,IF(F149="2 - Improbable",2,IF(F149="3 - Posible",3,IF(F149="4 - Probable",4,IF(F149="5 - Casi seguro",5,IF(F149="1 - Baja",6,IF(F149="2 - Media",7,IF(F149="3 - Alta",8,IF(F149="Seleccione",0)))))))))</f>
        <v>8</v>
      </c>
      <c r="H149" s="252" t="s">
        <v>366</v>
      </c>
      <c r="I149" s="158">
        <f>IF(H149="1 -Insignificante",1,IF(H149="2 -Menor",2,IF(H149="3 -Moderado",3,IF(H149="5 -Moderado",6,IF(H149="4 -Mayor",4,IF(H149="10 -Mayor",7,IF(H149="5 -Catastrófico",5,IF(H149="20 -Catastrófico",8,IF(H149="1 - Mínimo/Leve",9,IF(H149="2 - Importante",10,IF(H149="3 - Fuerte",11,IF(H149="Seleccione",0))))))))))))</f>
        <v>11</v>
      </c>
      <c r="J149" s="42">
        <f>IF(AND(G149=1,I149=1),1,IF(AND(G149=1,I149=2),2,IF(AND(G149=1,I149=3),3,IF(AND(G149=1,I149=4),4,IF(AND(G149=1,I149=5),5,IF(AND(G149=2,I149=1),6,IF(AND(G149=2,I149=2),7,IF(AND(G149=2,I149=3),8,IF(AND(G149=2,I149=4),9,IF(AND(G149=2,I149=5),10,IF(AND(G149=3,I149=1),11,IF(AND(G149=3,I149=2),12,IF(AND(G149=3,I149=3),13,IF(AND(G149=3,I149=4),14,IF(AND(G149=3,I149=5),15,IF(AND(G149=4,I149=1),16,IF(AND(G149=4,I149=2),17,IF(AND(G149=4,I149=3),18,IF(AND(G149=4,I149=4),19,IF(AND(G149=4,I149=5),20,IF(AND(G149=5,I149=1),21,IF(AND(G149=5,I149=2),22,IF(AND(G149=5,I149=3),23,IF(AND(G149=5,I149=4),24,IF(AND(G149=5,I149=5),25,IF(AND(G149=1,I149=6),26,IF(AND(G149=1,I149=7),27,IF(AND(G149=1,I149=8),28,IF(AND(G149=2,I149=6),29,IF(AND(G149=2,I149=7),30,IF(AND(G149=2,I149=8),31,IF(AND(G149=3,I149=6),32,IF(AND(G149=3,I149=7),33,IF(AND(G149=3,I149=8),34,IF(AND(G149=4,I149=6),35,IF(AND(G149=4,I149=7),36,IF(AND(G149=4,I149=8),37,IF(AND(G149=5,I149=6),38,IF(AND(G149=5,I149=7),39,IF(AND(G149=5,I149=8),40,IF(AND(G149=6,I149=9),41,IF(AND(G149=6,I149=10),42,IF(AND(G149=6,I149=11),43,IF(AND(G149=7,I149=9),44,IF(AND(G149=7,I149=10),45,IF(AND(G149=7,I149=11),46,IF(AND(G149=8,I149=9),47,IF(AND(G149=8,I149=10),48,IF(AND(G149=8,I149=11),49,"Seleccione")))))))))))))))))))))))))))))))))))))))))))))))))</f>
        <v>49</v>
      </c>
      <c r="K149" s="255" t="str">
        <f>IF(J149=1,'Etapa 2 - Análisis'!$Y$4,IF(J149=2,'Etapa 2 - Análisis'!$Z$4,IF(J149=6,'Etapa 2 - Análisis'!$AD$4,IF(J149=7,'Etapa 2 - Análisis'!$AE$4,IF(J149=11,'Etapa 2 - Análisis'!$AI$4,IF(J149=3,'Etapa 2 - Análisis'!$AA$4,IF(J149=8,'Etapa 2 - Análisis'!$AF$4,IF(J149=12,'Etapa 2 - Análisis'!$AJ$4,IF(J149=16,'Etapa 2 - Análisis'!$AN$4,IF(J149=4,'Etapa 2 - Análisis'!$AB$4,IF(J149=5,'Etapa 2 - Análisis'!$AC$4,IF(J149=9,'Etapa 2 - Análisis'!$AG$4,IF(J149=13,'Etapa 2 - Análisis'!$AK$4,IF(J149=17,'Etapa 2 - Análisis'!$AO$4,IF(J149=18,'Etapa 2 - Análisis'!$AP$4,IF(J149=21,'Etapa 2 - Análisis'!$AS$4,IF(J149=22,'Etapa 2 - Análisis'!$AT$4,IF(J149=10,'Etapa 2 - Análisis'!$AH$4,IF(J149=14,'Etapa 2 - Análisis'!$AL$4,IF(J149=15,'Etapa 2 - Análisis'!$AM$4,IF(J149=19,'Etapa 2 - Análisis'!$AQ$4,IF(J149=20,'Etapa 2 - Análisis'!$AR$4,IF(J149=23,'Etapa 2 - Análisis'!$AU$4,IF(J149=24,'Etapa 2 - Análisis'!$AV$4,IF(J149=25,'Etapa 2 - Análisis'!$AW$4,IF(J149=26,'Etapa 2 - Análisis'!$Y$13,IF(J149=27,'Etapa 2 - Análisis'!$Z$13,IF(J149=28,'Etapa 2 - Análisis'!$AA$13,IF(J149=29,'Etapa 2 - Análisis'!$AB$13,IF(J149=30,'Etapa 2 - Análisis'!$AC$13,IF(J149=31,'Etapa 2 - Análisis'!$AD$13,IF(J149=32,'Etapa 2 - Análisis'!$AE$13,IF(J149=33,'Etapa 2 - Análisis'!$AF$13,IF(J149=34,'Etapa 2 - Análisis'!$AG$13,IF(J149=35,'Etapa 2 - Análisis'!$AH$13,IF(J149=36,'Etapa 2 - Análisis'!$AI$13,IF(J149=37,'Etapa 2 - Análisis'!$AJ$13,IF(J149=38,'Etapa 2 - Análisis'!$AK$13,IF(J149=39,'Etapa 2 - Análisis'!$AL$13,IF(J149=40,'Etapa 2 - Análisis'!$AM$13,IF(J149=41,'Etapa 2 - Análisis'!$Y$8,IF(J149=42,'Etapa 2 - Análisis'!$Z$8,IF(J149=43,'Etapa 2 - Análisis'!$AA$8,IF(J149=44,'Etapa 2 - Análisis'!$AB$8,IF(J149=45,'Etapa 2 - Análisis'!$AC$8,IF(J149=46,'Etapa 2 - Análisis'!$AD$8,IF(J149=47,'Etapa 2 - Análisis'!$AE$8,IF(J149=48,'Etapa 2 - Análisis'!$AF$8,IF(J149=49,'Etapa 2 - Análisis'!$AG$8,"Sin Zona")))))))))))))))))))))))))))))))))))))))))))))))))</f>
        <v>ZONA DE OPORTUNIDAD MUY BENEFICIOSA</v>
      </c>
      <c r="L149" s="252" t="s">
        <v>371</v>
      </c>
      <c r="M149" s="80" t="s">
        <v>673</v>
      </c>
      <c r="N149" s="81" t="s">
        <v>218</v>
      </c>
      <c r="O149" s="158" t="str">
        <f>IF($C$149="Oportunidad","NO APLICA","")</f>
        <v>NO APLICA</v>
      </c>
      <c r="P149" s="158" t="str">
        <f>IF($C$149="Oportunidad","NO APLICA","")</f>
        <v>NO APLICA</v>
      </c>
      <c r="Q149" s="252" t="s">
        <v>218</v>
      </c>
      <c r="R149" s="158">
        <f>IF(Q149="1 - Rara vez",1,IF(Q149="2 - Improbable",2,IF(Q149="3 - Posible",3,IF(Q149="4 - Probable",4,IF(Q149="5 - Casi seguro",5,IF(Q149="1 - Baja",6,IF(Q149="2 - Media",7,IF(Q149="3 - Alta",8,IF(Q149="NO APLICA","",IF(Q149="Seleccione",0))))))))))</f>
        <v>0</v>
      </c>
      <c r="S149" s="252" t="s">
        <v>218</v>
      </c>
      <c r="T149" s="158">
        <f>IF(S149="1 -Insignificante",1,IF(S149="2 -Menor",2,IF(S149="3 -Moderado",3,IF(S149="4 -Mayor",4,IF(S149="10 -Mayor",7,IF(S149="5 -Catastrófico",5,IF(S149="5 -Moderado",6,IF(S149="20 -Catastrófico",8,IF(S149="1 - Mínimo/Leve",9,IF(S149="2 - Importante",10,IF(S149="3 - Fuerte",11,IF(S149="NO APLICA","",IF(S149="Seleccione",0)))))))))))))</f>
        <v>0</v>
      </c>
      <c r="U149" s="42" t="str">
        <f>IF(AND(R149=1,T149=1),1,IF(AND(R149=1,T149=2),2,IF(AND(R149=1,T149=3),3,IF(AND(R149=1,T149=4),4,IF(AND(R149=1,T149=5),5,IF(AND(R149=2,T149=1),6,IF(AND(R149=2,T149=2),7,IF(AND(R149=2,T149=3),8,IF(AND(R149=2,T149=4),9,IF(AND(R149=2,T149=5),10,IF(AND(R149=3,T149=1),11,IF(AND(R149=3,T149=2),12,IF(AND(R149=3,T149=3),13,IF(AND(R149=3,T149=4),14,IF(AND(R149=3,T149=5),15,IF(AND(R149=4,T149=1),16,IF(AND(R149=4,T149=2),17,IF(AND(R149=4,T149=3),18,IF(AND(R149=4,T149=4),19,IF(AND(R149=4,T149=5),20,IF(AND(R149=5,T149=1),21,IF(AND(R149=5,T149=2),22,IF(AND(R149=5,T149=3),23,IF(AND(R149=5,T149=4),24,IF(AND(R149=5,T149=5),25,IF(AND(R149=1,T149=6),26,IF(AND(R149=1,T149=7),27,IF(AND(R149=1,T149=8),28,IF(AND(R149=2,T149=6),29,IF(AND(R149=2,T149=7),30,IF(AND(R149=2,T149=8),31,IF(AND(R149=3,T149=6),32,IF(AND(R149=3,T149=7),33,IF(AND(R149=3,T149=8),34,IF(AND(R149=4,T149=6),35,IF(AND(R149=4,T149=7),36,IF(AND(R149=4,T149=8),37,IF(AND(R149=5,T149=6),38,IF(AND(R149=5,T149=7),39,IF(AND(R149=5,T149=8),40,IF(AND(R149=6,T149=9),41,IF(AND(R149=6,T149=10),42,IF(AND(R149=6,T149=11),43,IF(AND(R149=7,T149=9),44,IF(AND(R149=7,T149=10),45,IF(AND(R149=7,T149=11),46,IF(AND(R149=8,T149=9),47,IF(AND(R149=8,T149=10),48,IF(AND(R149=8,T149=11),49,IF(AND(R149="",T149=""),"","Seleccione"))))))))))))))))))))))))))))))))))))))))))))))))))</f>
        <v>Seleccione</v>
      </c>
      <c r="V149" s="255" t="str">
        <f>IF(U149=1,'Etapa 2 - Análisis'!$Y$4,IF(U149=2,'Etapa 2 - Análisis'!$Z$4,IF(U149=6,'Etapa 2 - Análisis'!$AD$4,IF(U149=7,'Etapa 2 - Análisis'!$AE$4,IF(U149=11,'Etapa 2 - Análisis'!$AI$4,IF(U149=3,'Etapa 2 - Análisis'!$AA$4,IF(U149=8,'Etapa 2 - Análisis'!$AF$4,IF(U149=12,'Etapa 2 - Análisis'!$AJ$4,IF(U149=16,'Etapa 2 - Análisis'!$AN$4,IF(U149=4,'Etapa 2 - Análisis'!$AB$4,IF(U149=5,'Etapa 2 - Análisis'!$AC$4,IF(U149=9,'Etapa 2 - Análisis'!$AF$4,IF(U149=13,'Etapa 2 - Análisis'!$AK$4,IF(U149=17,'Etapa 2 - Análisis'!$AO$4,IF(U149=18,'Etapa 2 - Análisis'!$AP$4,IF(U149=21,'Etapa 2 - Análisis'!$AS$4,IF(U149=22,'Etapa 2 - Análisis'!$AT$4,IF(U149=10,'Etapa 2 - Análisis'!$AH$4,IF(U149=14,'Etapa 2 - Análisis'!$AL$4,IF(U149=15,'Etapa 2 - Análisis'!$AM$4,IF(U149=19,'Etapa 2 - Análisis'!$AQ$4,IF(U149=20,'Etapa 2 - Análisis'!$AR$4,IF(U149=23,'Etapa 2 - Análisis'!$AU$4,IF(U149=24,'Etapa 2 - Análisis'!$AV$4,IF(U149=25,'Etapa 2 - Análisis'!$AW$4,IF(U149=26,'Etapa 2 - Análisis'!$Y$13,IF(U149=27,'Etapa 2 - Análisis'!$Z$13,IF(U149=28,'Etapa 2 - Análisis'!$AA$13,IF(U149=29,'Etapa 2 - Análisis'!$AB$13,IF(U149=30,'Etapa 2 - Análisis'!$AC$13,IF(U149=31,'Etapa 2 - Análisis'!$AD$13,IF(U149=32,'Etapa 2 - Análisis'!$AE$13,IF(U149=33,'Etapa 2 - Análisis'!$AF$13,IF(U149=34,'Etapa 2 - Análisis'!$AG$13,IF(U149=35,'Etapa 2 - Análisis'!$AH$13,IF(U149=36,'Etapa 2 - Análisis'!$AI$13,IF(U149=37,'Etapa 2 - Análisis'!$AJ$13,IF(U149=38,'Etapa 2 - Análisis'!$AK$13,IF(U149=39,'Etapa 2 - Análisis'!$AL$13,IF(U149=40,'Etapa 2 - Análisis'!$AM$13,IF(U149=41,'Etapa 2 - Análisis'!$Y$8,IF(U149=42,'Etapa 2 - Análisis'!$Z$8,IF(U149=43,'Etapa 2 - Análisis'!$AA$8,IF(U149=44,'Etapa 2 - Análisis'!$AB$8,IF(U149=45,'Etapa 2 - Análisis'!$AC$8,IF(U149=46,'Etapa 2 - Análisis'!$AD$8,IF(U149=47,'Etapa 2 - Análisis'!$AE$8,IF(U149=48,'Etapa 2 - Análisis'!$AF$8,IF(U149=49,'Etapa 2 - Análisis'!$AG$8,IF(U149="","NO APLICA","Sin Zona"))))))))))))))))))))))))))))))))))))))))))))))))))</f>
        <v>Sin Zona</v>
      </c>
      <c r="W149" s="145" t="s">
        <v>674</v>
      </c>
      <c r="X149" s="368" t="s">
        <v>441</v>
      </c>
      <c r="Y149" s="369"/>
      <c r="Z149" s="145" t="s">
        <v>677</v>
      </c>
      <c r="AA149" s="290" t="s">
        <v>678</v>
      </c>
    </row>
    <row r="150" spans="1:27" ht="36" customHeight="1" x14ac:dyDescent="0.25">
      <c r="A150" s="257"/>
      <c r="B150" s="259"/>
      <c r="C150" s="253"/>
      <c r="D150" s="145" t="s">
        <v>669</v>
      </c>
      <c r="E150" s="259"/>
      <c r="F150" s="253"/>
      <c r="G150" s="158"/>
      <c r="H150" s="253"/>
      <c r="I150" s="158"/>
      <c r="J150" s="42"/>
      <c r="K150" s="255"/>
      <c r="L150" s="253"/>
      <c r="M150" s="80"/>
      <c r="N150" s="81" t="s">
        <v>218</v>
      </c>
      <c r="O150" s="158" t="str">
        <f t="shared" ref="O150:P153" si="28">IF($C$149="Oportunidad","NO APLICA","")</f>
        <v>NO APLICA</v>
      </c>
      <c r="P150" s="158" t="str">
        <f t="shared" si="28"/>
        <v>NO APLICA</v>
      </c>
      <c r="Q150" s="253"/>
      <c r="R150" s="158"/>
      <c r="S150" s="253"/>
      <c r="T150" s="158"/>
      <c r="U150" s="42"/>
      <c r="V150" s="255"/>
      <c r="W150" s="145"/>
      <c r="X150" s="195"/>
      <c r="Y150" s="195"/>
      <c r="Z150" s="145"/>
      <c r="AA150" s="291"/>
    </row>
    <row r="151" spans="1:27" x14ac:dyDescent="0.25">
      <c r="A151" s="257"/>
      <c r="B151" s="259"/>
      <c r="C151" s="253"/>
      <c r="D151" s="145"/>
      <c r="E151" s="259"/>
      <c r="F151" s="253"/>
      <c r="G151" s="158"/>
      <c r="H151" s="253"/>
      <c r="I151" s="158"/>
      <c r="J151" s="42"/>
      <c r="K151" s="255"/>
      <c r="L151" s="253"/>
      <c r="M151" s="80"/>
      <c r="N151" s="81" t="s">
        <v>218</v>
      </c>
      <c r="O151" s="158" t="str">
        <f t="shared" si="28"/>
        <v>NO APLICA</v>
      </c>
      <c r="P151" s="158" t="str">
        <f t="shared" si="28"/>
        <v>NO APLICA</v>
      </c>
      <c r="Q151" s="253"/>
      <c r="R151" s="158"/>
      <c r="S151" s="253"/>
      <c r="T151" s="158"/>
      <c r="U151" s="42"/>
      <c r="V151" s="255"/>
      <c r="W151" s="145"/>
      <c r="X151" s="195"/>
      <c r="Y151" s="195"/>
      <c r="Z151" s="145"/>
      <c r="AA151" s="291"/>
    </row>
    <row r="152" spans="1:27" x14ac:dyDescent="0.25">
      <c r="A152" s="257"/>
      <c r="B152" s="259"/>
      <c r="C152" s="253"/>
      <c r="D152" s="145"/>
      <c r="E152" s="259"/>
      <c r="F152" s="253"/>
      <c r="G152" s="158"/>
      <c r="H152" s="253"/>
      <c r="I152" s="158"/>
      <c r="J152" s="42"/>
      <c r="K152" s="255"/>
      <c r="L152" s="253"/>
      <c r="M152" s="80"/>
      <c r="N152" s="81" t="s">
        <v>218</v>
      </c>
      <c r="O152" s="158" t="str">
        <f t="shared" si="28"/>
        <v>NO APLICA</v>
      </c>
      <c r="P152" s="158" t="str">
        <f t="shared" si="28"/>
        <v>NO APLICA</v>
      </c>
      <c r="Q152" s="253"/>
      <c r="R152" s="158"/>
      <c r="S152" s="253"/>
      <c r="T152" s="158"/>
      <c r="U152" s="42"/>
      <c r="V152" s="255"/>
      <c r="W152" s="145"/>
      <c r="X152" s="195"/>
      <c r="Y152" s="195"/>
      <c r="Z152" s="145"/>
      <c r="AA152" s="291"/>
    </row>
    <row r="153" spans="1:27" x14ac:dyDescent="0.25">
      <c r="A153" s="257"/>
      <c r="B153" s="260"/>
      <c r="C153" s="254"/>
      <c r="D153" s="145"/>
      <c r="E153" s="260"/>
      <c r="F153" s="254"/>
      <c r="G153" s="158"/>
      <c r="H153" s="254"/>
      <c r="I153" s="158"/>
      <c r="J153" s="42"/>
      <c r="K153" s="255"/>
      <c r="L153" s="254"/>
      <c r="M153" s="80"/>
      <c r="N153" s="81" t="s">
        <v>218</v>
      </c>
      <c r="O153" s="158" t="str">
        <f t="shared" si="28"/>
        <v>NO APLICA</v>
      </c>
      <c r="P153" s="158" t="str">
        <f t="shared" si="28"/>
        <v>NO APLICA</v>
      </c>
      <c r="Q153" s="254"/>
      <c r="R153" s="158"/>
      <c r="S153" s="254"/>
      <c r="T153" s="158"/>
      <c r="U153" s="42"/>
      <c r="V153" s="255"/>
      <c r="W153" s="145"/>
      <c r="X153" s="195"/>
      <c r="Y153" s="195"/>
      <c r="Z153" s="145"/>
      <c r="AA153" s="292"/>
    </row>
    <row r="154" spans="1:27" ht="37.5" customHeight="1" x14ac:dyDescent="0.25">
      <c r="A154" s="257">
        <v>30</v>
      </c>
      <c r="B154" s="258" t="s">
        <v>872</v>
      </c>
      <c r="C154" s="252" t="s">
        <v>288</v>
      </c>
      <c r="D154" s="99" t="s">
        <v>685</v>
      </c>
      <c r="E154" s="261" t="s">
        <v>686</v>
      </c>
      <c r="F154" s="252" t="s">
        <v>363</v>
      </c>
      <c r="G154" s="158">
        <f>IF(F154="1 - Rara vez",1,IF(F154="2 - Improbable",2,IF(F154="3 - Posible",3,IF(F154="4 - Probable",4,IF(F154="5 - Casi seguro",5,IF(F154="1 - Baja",6,IF(F154="2 - Media",7,IF(F154="3 - Alta",8,IF(F154="Seleccione",0)))))))))</f>
        <v>8</v>
      </c>
      <c r="H154" s="252" t="s">
        <v>365</v>
      </c>
      <c r="I154" s="158">
        <f>IF(H154="1 -Insignificante",1,IF(H154="2 -Menor",2,IF(H154="3 -Moderado",3,IF(H154="5 -Moderado",6,IF(H154="4 -Mayor",4,IF(H154="10 -Mayor",7,IF(H154="5 -Catastrófico",5,IF(H154="20 -Catastrófico",8,IF(H154="1 - Mínimo/Leve",9,IF(H154="2 - Importante",10,IF(H154="3 - Fuerte",11,IF(H154="Seleccione",0))))))))))))</f>
        <v>10</v>
      </c>
      <c r="J154" s="42">
        <f>IF(AND(G154=1,I154=1),1,IF(AND(G154=1,I154=2),2,IF(AND(G154=1,I154=3),3,IF(AND(G154=1,I154=4),4,IF(AND(G154=1,I154=5),5,IF(AND(G154=2,I154=1),6,IF(AND(G154=2,I154=2),7,IF(AND(G154=2,I154=3),8,IF(AND(G154=2,I154=4),9,IF(AND(G154=2,I154=5),10,IF(AND(G154=3,I154=1),11,IF(AND(G154=3,I154=2),12,IF(AND(G154=3,I154=3),13,IF(AND(G154=3,I154=4),14,IF(AND(G154=3,I154=5),15,IF(AND(G154=4,I154=1),16,IF(AND(G154=4,I154=2),17,IF(AND(G154=4,I154=3),18,IF(AND(G154=4,I154=4),19,IF(AND(G154=4,I154=5),20,IF(AND(G154=5,I154=1),21,IF(AND(G154=5,I154=2),22,IF(AND(G154=5,I154=3),23,IF(AND(G154=5,I154=4),24,IF(AND(G154=5,I154=5),25,IF(AND(G154=1,I154=6),26,IF(AND(G154=1,I154=7),27,IF(AND(G154=1,I154=8),28,IF(AND(G154=2,I154=6),29,IF(AND(G154=2,I154=7),30,IF(AND(G154=2,I154=8),31,IF(AND(G154=3,I154=6),32,IF(AND(G154=3,I154=7),33,IF(AND(G154=3,I154=8),34,IF(AND(G154=4,I154=6),35,IF(AND(G154=4,I154=7),36,IF(AND(G154=4,I154=8),37,IF(AND(G154=5,I154=6),38,IF(AND(G154=5,I154=7),39,IF(AND(G154=5,I154=8),40,IF(AND(G154=6,I154=9),41,IF(AND(G154=6,I154=10),42,IF(AND(G154=6,I154=11),43,IF(AND(G154=7,I154=9),44,IF(AND(G154=7,I154=10),45,IF(AND(G154=7,I154=11),46,IF(AND(G154=8,I154=9),47,IF(AND(G154=8,I154=10),48,IF(AND(G154=8,I154=11),49,"Seleccione")))))))))))))))))))))))))))))))))))))))))))))))))</f>
        <v>48</v>
      </c>
      <c r="K154" s="255" t="str">
        <f>IF(J154=1,'Etapa 2 - Análisis'!$Y$4,IF(J154=2,'Etapa 2 - Análisis'!$Z$4,IF(J154=6,'Etapa 2 - Análisis'!$AD$4,IF(J154=7,'Etapa 2 - Análisis'!$AE$4,IF(J154=11,'Etapa 2 - Análisis'!$AI$4,IF(J154=3,'Etapa 2 - Análisis'!$AA$4,IF(J154=8,'Etapa 2 - Análisis'!$AF$4,IF(J154=12,'Etapa 2 - Análisis'!$AJ$4,IF(J154=16,'Etapa 2 - Análisis'!$AN$4,IF(J154=4,'Etapa 2 - Análisis'!$AB$4,IF(J154=5,'Etapa 2 - Análisis'!$AC$4,IF(J154=9,'Etapa 2 - Análisis'!$AG$4,IF(J154=13,'Etapa 2 - Análisis'!$AK$4,IF(J154=17,'Etapa 2 - Análisis'!$AO$4,IF(J154=18,'Etapa 2 - Análisis'!$AP$4,IF(J154=21,'Etapa 2 - Análisis'!$AS$4,IF(J154=22,'Etapa 2 - Análisis'!$AT$4,IF(J154=10,'Etapa 2 - Análisis'!$AH$4,IF(J154=14,'Etapa 2 - Análisis'!$AL$4,IF(J154=15,'Etapa 2 - Análisis'!$AM$4,IF(J154=19,'Etapa 2 - Análisis'!$AQ$4,IF(J154=20,'Etapa 2 - Análisis'!$AR$4,IF(J154=23,'Etapa 2 - Análisis'!$AU$4,IF(J154=24,'Etapa 2 - Análisis'!$AV$4,IF(J154=25,'Etapa 2 - Análisis'!$AW$4,IF(J154=26,'Etapa 2 - Análisis'!$Y$13,IF(J154=27,'Etapa 2 - Análisis'!$Z$13,IF(J154=28,'Etapa 2 - Análisis'!$AA$13,IF(J154=29,'Etapa 2 - Análisis'!$AB$13,IF(J154=30,'Etapa 2 - Análisis'!$AC$13,IF(J154=31,'Etapa 2 - Análisis'!$AD$13,IF(J154=32,'Etapa 2 - Análisis'!$AE$13,IF(J154=33,'Etapa 2 - Análisis'!$AF$13,IF(J154=34,'Etapa 2 - Análisis'!$AG$13,IF(J154=35,'Etapa 2 - Análisis'!$AH$13,IF(J154=36,'Etapa 2 - Análisis'!$AI$13,IF(J154=37,'Etapa 2 - Análisis'!$AJ$13,IF(J154=38,'Etapa 2 - Análisis'!$AK$13,IF(J154=39,'Etapa 2 - Análisis'!$AL$13,IF(J154=40,'Etapa 2 - Análisis'!$AM$13,IF(J154=41,'Etapa 2 - Análisis'!$Y$8,IF(J154=42,'Etapa 2 - Análisis'!$Z$8,IF(J154=43,'Etapa 2 - Análisis'!$AA$8,IF(J154=44,'Etapa 2 - Análisis'!$AB$8,IF(J154=45,'Etapa 2 - Análisis'!$AC$8,IF(J154=46,'Etapa 2 - Análisis'!$AD$8,IF(J154=47,'Etapa 2 - Análisis'!$AE$8,IF(J154=48,'Etapa 2 - Análisis'!$AF$8,IF(J154=49,'Etapa 2 - Análisis'!$AG$8,"Sin Zona")))))))))))))))))))))))))))))))))))))))))))))))))</f>
        <v>ZONA DE OPORTUNIDAD BENEFICIOSA</v>
      </c>
      <c r="L154" s="252" t="s">
        <v>371</v>
      </c>
      <c r="M154" s="80" t="s">
        <v>692</v>
      </c>
      <c r="N154" s="81" t="s">
        <v>218</v>
      </c>
      <c r="O154" s="171" t="str">
        <f>IF($C$154="Oportunidad","NO APLICA","")</f>
        <v>NO APLICA</v>
      </c>
      <c r="P154" s="171" t="str">
        <f>IF($C$154="Oportunidad","NO APLICA","")</f>
        <v>NO APLICA</v>
      </c>
      <c r="Q154" s="252" t="s">
        <v>218</v>
      </c>
      <c r="R154" s="158">
        <f>IF(Q154="1 - Rara vez",1,IF(Q154="2 - Improbable",2,IF(Q154="3 - Posible",3,IF(Q154="4 - Probable",4,IF(Q154="5 - Casi seguro",5,IF(Q154="1 - Baja",6,IF(Q154="2 - Media",7,IF(Q154="3 - Alta",8,IF(Q154="NO APLICA","",IF(Q154="Seleccione",0))))))))))</f>
        <v>0</v>
      </c>
      <c r="S154" s="252" t="s">
        <v>218</v>
      </c>
      <c r="T154" s="158">
        <f>IF(S154="1 -Insignificante",1,IF(S154="2 -Menor",2,IF(S154="3 -Moderado",3,IF(S154="4 -Mayor",4,IF(S154="10 -Mayor",7,IF(S154="5 -Catastrófico",5,IF(S154="5 -Moderado",6,IF(S154="20 -Catastrófico",8,IF(S154="1 - Mínimo/Leve",9,IF(S154="2 - Importante",10,IF(S154="3 - Fuerte",11,IF(S154="NO APLICA","",IF(S154="Seleccione",0)))))))))))))</f>
        <v>0</v>
      </c>
      <c r="U154" s="42" t="str">
        <f>IF(AND(R154=1,T154=1),1,IF(AND(R154=1,T154=2),2,IF(AND(R154=1,T154=3),3,IF(AND(R154=1,T154=4),4,IF(AND(R154=1,T154=5),5,IF(AND(R154=2,T154=1),6,IF(AND(R154=2,T154=2),7,IF(AND(R154=2,T154=3),8,IF(AND(R154=2,T154=4),9,IF(AND(R154=2,T154=5),10,IF(AND(R154=3,T154=1),11,IF(AND(R154=3,T154=2),12,IF(AND(R154=3,T154=3),13,IF(AND(R154=3,T154=4),14,IF(AND(R154=3,T154=5),15,IF(AND(R154=4,T154=1),16,IF(AND(R154=4,T154=2),17,IF(AND(R154=4,T154=3),18,IF(AND(R154=4,T154=4),19,IF(AND(R154=4,T154=5),20,IF(AND(R154=5,T154=1),21,IF(AND(R154=5,T154=2),22,IF(AND(R154=5,T154=3),23,IF(AND(R154=5,T154=4),24,IF(AND(R154=5,T154=5),25,IF(AND(R154=1,T154=6),26,IF(AND(R154=1,T154=7),27,IF(AND(R154=1,T154=8),28,IF(AND(R154=2,T154=6),29,IF(AND(R154=2,T154=7),30,IF(AND(R154=2,T154=8),31,IF(AND(R154=3,T154=6),32,IF(AND(R154=3,T154=7),33,IF(AND(R154=3,T154=8),34,IF(AND(R154=4,T154=6),35,IF(AND(R154=4,T154=7),36,IF(AND(R154=4,T154=8),37,IF(AND(R154=5,T154=6),38,IF(AND(R154=5,T154=7),39,IF(AND(R154=5,T154=8),40,IF(AND(R154=6,T154=9),41,IF(AND(R154=6,T154=10),42,IF(AND(R154=6,T154=11),43,IF(AND(R154=7,T154=9),44,IF(AND(R154=7,T154=10),45,IF(AND(R154=7,T154=11),46,IF(AND(R154=8,T154=9),47,IF(AND(R154=8,T154=10),48,IF(AND(R154=8,T154=11),49,IF(AND(R154="",T154=""),"","Seleccione"))))))))))))))))))))))))))))))))))))))))))))))))))</f>
        <v>Seleccione</v>
      </c>
      <c r="V154" s="255" t="str">
        <f>IF(U154=1,'Etapa 2 - Análisis'!$Y$4,IF(U154=2,'Etapa 2 - Análisis'!$Z$4,IF(U154=6,'Etapa 2 - Análisis'!$AD$4,IF(U154=7,'Etapa 2 - Análisis'!$AE$4,IF(U154=11,'Etapa 2 - Análisis'!$AI$4,IF(U154=3,'Etapa 2 - Análisis'!$AA$4,IF(U154=8,'Etapa 2 - Análisis'!$AF$4,IF(U154=12,'Etapa 2 - Análisis'!$AJ$4,IF(U154=16,'Etapa 2 - Análisis'!$AN$4,IF(U154=4,'Etapa 2 - Análisis'!$AB$4,IF(U154=5,'Etapa 2 - Análisis'!$AC$4,IF(U154=9,'Etapa 2 - Análisis'!$AF$4,IF(U154=13,'Etapa 2 - Análisis'!$AK$4,IF(U154=17,'Etapa 2 - Análisis'!$AO$4,IF(U154=18,'Etapa 2 - Análisis'!$AP$4,IF(U154=21,'Etapa 2 - Análisis'!$AS$4,IF(U154=22,'Etapa 2 - Análisis'!$AT$4,IF(U154=10,'Etapa 2 - Análisis'!$AH$4,IF(U154=14,'Etapa 2 - Análisis'!$AL$4,IF(U154=15,'Etapa 2 - Análisis'!$AM$4,IF(U154=19,'Etapa 2 - Análisis'!$AQ$4,IF(U154=20,'Etapa 2 - Análisis'!$AR$4,IF(U154=23,'Etapa 2 - Análisis'!$AU$4,IF(U154=24,'Etapa 2 - Análisis'!$AV$4,IF(U154=25,'Etapa 2 - Análisis'!$AW$4,IF(U154=26,'Etapa 2 - Análisis'!$Y$13,IF(U154=27,'Etapa 2 - Análisis'!$Z$13,IF(U154=28,'Etapa 2 - Análisis'!$AA$13,IF(U154=29,'Etapa 2 - Análisis'!$AB$13,IF(U154=30,'Etapa 2 - Análisis'!$AC$13,IF(U154=31,'Etapa 2 - Análisis'!$AD$13,IF(U154=32,'Etapa 2 - Análisis'!$AE$13,IF(U154=33,'Etapa 2 - Análisis'!$AF$13,IF(U154=34,'Etapa 2 - Análisis'!$AG$13,IF(U154=35,'Etapa 2 - Análisis'!$AH$13,IF(U154=36,'Etapa 2 - Análisis'!$AI$13,IF(U154=37,'Etapa 2 - Análisis'!$AJ$13,IF(U154=38,'Etapa 2 - Análisis'!$AK$13,IF(U154=39,'Etapa 2 - Análisis'!$AL$13,IF(U154=40,'Etapa 2 - Análisis'!$AM$13,IF(U154=41,'Etapa 2 - Análisis'!$Y$8,IF(U154=42,'Etapa 2 - Análisis'!$Z$8,IF(U154=43,'Etapa 2 - Análisis'!$AA$8,IF(U154=44,'Etapa 2 - Análisis'!$AB$8,IF(U154=45,'Etapa 2 - Análisis'!$AC$8,IF(U154=46,'Etapa 2 - Análisis'!$AD$8,IF(U154=47,'Etapa 2 - Análisis'!$AE$8,IF(U154=48,'Etapa 2 - Análisis'!$AF$8,IF(U154=49,'Etapa 2 - Análisis'!$AG$8,IF(U154="","NO APLICA","Sin Zona"))))))))))))))))))))))))))))))))))))))))))))))))))</f>
        <v>Sin Zona</v>
      </c>
      <c r="W154" s="174" t="s">
        <v>415</v>
      </c>
      <c r="X154" s="275" t="s">
        <v>688</v>
      </c>
      <c r="Y154" s="277"/>
      <c r="Z154" s="174" t="s">
        <v>689</v>
      </c>
      <c r="AA154" s="290" t="s">
        <v>690</v>
      </c>
    </row>
    <row r="155" spans="1:27" ht="27.75" customHeight="1" x14ac:dyDescent="0.25">
      <c r="A155" s="257"/>
      <c r="B155" s="259"/>
      <c r="C155" s="253"/>
      <c r="D155" s="99" t="s">
        <v>687</v>
      </c>
      <c r="E155" s="261"/>
      <c r="F155" s="253"/>
      <c r="G155" s="158"/>
      <c r="H155" s="253"/>
      <c r="I155" s="158"/>
      <c r="J155" s="42"/>
      <c r="K155" s="255"/>
      <c r="L155" s="253"/>
      <c r="M155" s="80" t="s">
        <v>693</v>
      </c>
      <c r="N155" s="81" t="s">
        <v>218</v>
      </c>
      <c r="O155" s="171" t="str">
        <f t="shared" ref="O155:P158" si="29">IF($C$154="Oportunidad","NO APLICA","")</f>
        <v>NO APLICA</v>
      </c>
      <c r="P155" s="171" t="str">
        <f t="shared" si="29"/>
        <v>NO APLICA</v>
      </c>
      <c r="Q155" s="253"/>
      <c r="R155" s="158"/>
      <c r="S155" s="253"/>
      <c r="T155" s="158"/>
      <c r="U155" s="42"/>
      <c r="V155" s="255"/>
      <c r="W155" s="174" t="s">
        <v>429</v>
      </c>
      <c r="X155" s="275" t="s">
        <v>441</v>
      </c>
      <c r="Y155" s="277"/>
      <c r="Z155" s="174" t="s">
        <v>691</v>
      </c>
      <c r="AA155" s="291"/>
    </row>
    <row r="156" spans="1:27" x14ac:dyDescent="0.25">
      <c r="A156" s="257"/>
      <c r="B156" s="259"/>
      <c r="C156" s="253"/>
      <c r="D156" s="99"/>
      <c r="E156" s="261"/>
      <c r="F156" s="253"/>
      <c r="G156" s="158"/>
      <c r="H156" s="253"/>
      <c r="I156" s="158"/>
      <c r="J156" s="42"/>
      <c r="K156" s="255"/>
      <c r="L156" s="253"/>
      <c r="M156" s="80"/>
      <c r="N156" s="81" t="s">
        <v>218</v>
      </c>
      <c r="O156" s="171" t="str">
        <f t="shared" si="29"/>
        <v>NO APLICA</v>
      </c>
      <c r="P156" s="171" t="str">
        <f t="shared" si="29"/>
        <v>NO APLICA</v>
      </c>
      <c r="Q156" s="253"/>
      <c r="R156" s="158"/>
      <c r="S156" s="253"/>
      <c r="T156" s="158"/>
      <c r="U156" s="42"/>
      <c r="V156" s="255"/>
      <c r="W156" s="174"/>
      <c r="X156" s="101"/>
      <c r="Y156" s="101"/>
      <c r="Z156" s="174"/>
      <c r="AA156" s="291"/>
    </row>
    <row r="157" spans="1:27" x14ac:dyDescent="0.25">
      <c r="A157" s="257"/>
      <c r="B157" s="259"/>
      <c r="C157" s="253"/>
      <c r="D157" s="99"/>
      <c r="E157" s="261"/>
      <c r="F157" s="253"/>
      <c r="G157" s="158"/>
      <c r="H157" s="253"/>
      <c r="I157" s="158"/>
      <c r="J157" s="42"/>
      <c r="K157" s="255"/>
      <c r="L157" s="253"/>
      <c r="M157" s="80"/>
      <c r="N157" s="81" t="s">
        <v>218</v>
      </c>
      <c r="O157" s="171" t="str">
        <f t="shared" si="29"/>
        <v>NO APLICA</v>
      </c>
      <c r="P157" s="171" t="str">
        <f t="shared" si="29"/>
        <v>NO APLICA</v>
      </c>
      <c r="Q157" s="253"/>
      <c r="R157" s="158"/>
      <c r="S157" s="253"/>
      <c r="T157" s="158"/>
      <c r="U157" s="42"/>
      <c r="V157" s="255"/>
      <c r="W157" s="174"/>
      <c r="X157" s="101"/>
      <c r="Y157" s="101"/>
      <c r="Z157" s="174"/>
      <c r="AA157" s="291"/>
    </row>
    <row r="158" spans="1:27" x14ac:dyDescent="0.25">
      <c r="A158" s="257"/>
      <c r="B158" s="260"/>
      <c r="C158" s="254"/>
      <c r="E158" s="261"/>
      <c r="F158" s="254"/>
      <c r="G158" s="158"/>
      <c r="H158" s="254"/>
      <c r="I158" s="158"/>
      <c r="J158" s="42"/>
      <c r="K158" s="255"/>
      <c r="L158" s="254"/>
      <c r="M158" s="80"/>
      <c r="N158" s="81" t="s">
        <v>218</v>
      </c>
      <c r="O158" s="171" t="str">
        <f t="shared" si="29"/>
        <v>NO APLICA</v>
      </c>
      <c r="P158" s="171" t="str">
        <f t="shared" si="29"/>
        <v>NO APLICA</v>
      </c>
      <c r="Q158" s="254"/>
      <c r="R158" s="158"/>
      <c r="S158" s="254"/>
      <c r="T158" s="158"/>
      <c r="U158" s="42"/>
      <c r="V158" s="255"/>
      <c r="W158" s="126"/>
      <c r="X158" s="147"/>
      <c r="Y158" s="147"/>
      <c r="Z158" s="126"/>
      <c r="AA158" s="292"/>
    </row>
    <row r="159" spans="1:27" ht="38.25" customHeight="1" x14ac:dyDescent="0.25">
      <c r="A159" s="257">
        <v>31</v>
      </c>
      <c r="B159" s="313" t="s">
        <v>694</v>
      </c>
      <c r="C159" s="252" t="s">
        <v>288</v>
      </c>
      <c r="D159" s="178" t="s">
        <v>696</v>
      </c>
      <c r="E159" s="313" t="s">
        <v>697</v>
      </c>
      <c r="F159" s="252" t="s">
        <v>363</v>
      </c>
      <c r="G159" s="158">
        <f>IF(F159="1 - Rara vez",1,IF(F159="2 - Improbable",2,IF(F159="3 - Posible",3,IF(F159="4 - Probable",4,IF(F159="5 - Casi seguro",5,IF(F159="1 - Baja",6,IF(F159="2 - Media",7,IF(F159="3 - Alta",8,IF(F159="Seleccione",0)))))))))</f>
        <v>8</v>
      </c>
      <c r="H159" s="252" t="s">
        <v>365</v>
      </c>
      <c r="I159" s="158">
        <f>IF(H159="1 -Insignificante",1,IF(H159="2 -Menor",2,IF(H159="3 -Moderado",3,IF(H159="5 -Moderado",6,IF(H159="4 -Mayor",4,IF(H159="10 -Mayor",7,IF(H159="5 -Catastrófico",5,IF(H159="20 -Catastrófico",8,IF(H159="1 - Mínimo/Leve",9,IF(H159="2 - Importante",10,IF(H159="3 - Fuerte",11,IF(H159="Seleccione",0))))))))))))</f>
        <v>10</v>
      </c>
      <c r="J159" s="42">
        <f>IF(AND(G159=1,I159=1),1,IF(AND(G159=1,I159=2),2,IF(AND(G159=1,I159=3),3,IF(AND(G159=1,I159=4),4,IF(AND(G159=1,I159=5),5,IF(AND(G159=2,I159=1),6,IF(AND(G159=2,I159=2),7,IF(AND(G159=2,I159=3),8,IF(AND(G159=2,I159=4),9,IF(AND(G159=2,I159=5),10,IF(AND(G159=3,I159=1),11,IF(AND(G159=3,I159=2),12,IF(AND(G159=3,I159=3),13,IF(AND(G159=3,I159=4),14,IF(AND(G159=3,I159=5),15,IF(AND(G159=4,I159=1),16,IF(AND(G159=4,I159=2),17,IF(AND(G159=4,I159=3),18,IF(AND(G159=4,I159=4),19,IF(AND(G159=4,I159=5),20,IF(AND(G159=5,I159=1),21,IF(AND(G159=5,I159=2),22,IF(AND(G159=5,I159=3),23,IF(AND(G159=5,I159=4),24,IF(AND(G159=5,I159=5),25,IF(AND(G159=1,I159=6),26,IF(AND(G159=1,I159=7),27,IF(AND(G159=1,I159=8),28,IF(AND(G159=2,I159=6),29,IF(AND(G159=2,I159=7),30,IF(AND(G159=2,I159=8),31,IF(AND(G159=3,I159=6),32,IF(AND(G159=3,I159=7),33,IF(AND(G159=3,I159=8),34,IF(AND(G159=4,I159=6),35,IF(AND(G159=4,I159=7),36,IF(AND(G159=4,I159=8),37,IF(AND(G159=5,I159=6),38,IF(AND(G159=5,I159=7),39,IF(AND(G159=5,I159=8),40,IF(AND(G159=6,I159=9),41,IF(AND(G159=6,I159=10),42,IF(AND(G159=6,I159=11),43,IF(AND(G159=7,I159=9),44,IF(AND(G159=7,I159=10),45,IF(AND(G159=7,I159=11),46,IF(AND(G159=8,I159=9),47,IF(AND(G159=8,I159=10),48,IF(AND(G159=8,I159=11),49,"Seleccione")))))))))))))))))))))))))))))))))))))))))))))))))</f>
        <v>48</v>
      </c>
      <c r="K159" s="255" t="str">
        <f>IF(J159=1,'Etapa 2 - Análisis'!$Y$4,IF(J159=2,'Etapa 2 - Análisis'!$Z$4,IF(J159=6,'Etapa 2 - Análisis'!$AD$4,IF(J159=7,'Etapa 2 - Análisis'!$AE$4,IF(J159=11,'Etapa 2 - Análisis'!$AI$4,IF(J159=3,'Etapa 2 - Análisis'!$AA$4,IF(J159=8,'Etapa 2 - Análisis'!$AF$4,IF(J159=12,'Etapa 2 - Análisis'!$AJ$4,IF(J159=16,'Etapa 2 - Análisis'!$AN$4,IF(J159=4,'Etapa 2 - Análisis'!$AB$4,IF(J159=5,'Etapa 2 - Análisis'!$AC$4,IF(J159=9,'Etapa 2 - Análisis'!$AG$4,IF(J159=13,'Etapa 2 - Análisis'!$AK$4,IF(J159=17,'Etapa 2 - Análisis'!$AO$4,IF(J159=18,'Etapa 2 - Análisis'!$AP$4,IF(J159=21,'Etapa 2 - Análisis'!$AS$4,IF(J159=22,'Etapa 2 - Análisis'!$AT$4,IF(J159=10,'Etapa 2 - Análisis'!$AH$4,IF(J159=14,'Etapa 2 - Análisis'!$AL$4,IF(J159=15,'Etapa 2 - Análisis'!$AM$4,IF(J159=19,'Etapa 2 - Análisis'!$AQ$4,IF(J159=20,'Etapa 2 - Análisis'!$AR$4,IF(J159=23,'Etapa 2 - Análisis'!$AU$4,IF(J159=24,'Etapa 2 - Análisis'!$AV$4,IF(J159=25,'Etapa 2 - Análisis'!$AW$4,IF(J159=26,'Etapa 2 - Análisis'!$Y$13,IF(J159=27,'Etapa 2 - Análisis'!$Z$13,IF(J159=28,'Etapa 2 - Análisis'!$AA$13,IF(J159=29,'Etapa 2 - Análisis'!$AB$13,IF(J159=30,'Etapa 2 - Análisis'!$AC$13,IF(J159=31,'Etapa 2 - Análisis'!$AD$13,IF(J159=32,'Etapa 2 - Análisis'!$AE$13,IF(J159=33,'Etapa 2 - Análisis'!$AF$13,IF(J159=34,'Etapa 2 - Análisis'!$AG$13,IF(J159=35,'Etapa 2 - Análisis'!$AH$13,IF(J159=36,'Etapa 2 - Análisis'!$AI$13,IF(J159=37,'Etapa 2 - Análisis'!$AJ$13,IF(J159=38,'Etapa 2 - Análisis'!$AK$13,IF(J159=39,'Etapa 2 - Análisis'!$AL$13,IF(J159=40,'Etapa 2 - Análisis'!$AM$13,IF(J159=41,'Etapa 2 - Análisis'!$Y$8,IF(J159=42,'Etapa 2 - Análisis'!$Z$8,IF(J159=43,'Etapa 2 - Análisis'!$AA$8,IF(J159=44,'Etapa 2 - Análisis'!$AB$8,IF(J159=45,'Etapa 2 - Análisis'!$AC$8,IF(J159=46,'Etapa 2 - Análisis'!$AD$8,IF(J159=47,'Etapa 2 - Análisis'!$AE$8,IF(J159=48,'Etapa 2 - Análisis'!$AF$8,IF(J159=49,'Etapa 2 - Análisis'!$AG$8,"Sin Zona")))))))))))))))))))))))))))))))))))))))))))))))))</f>
        <v>ZONA DE OPORTUNIDAD BENEFICIOSA</v>
      </c>
      <c r="L159" s="252" t="s">
        <v>371</v>
      </c>
      <c r="M159" s="178" t="s">
        <v>699</v>
      </c>
      <c r="N159" s="81" t="s">
        <v>218</v>
      </c>
      <c r="O159" s="158" t="str">
        <f>IF($C$159="Oportunidad","NO APLICA","")</f>
        <v>NO APLICA</v>
      </c>
      <c r="P159" s="158" t="str">
        <f>IF($C$159="Oportunidad","NO APLICA","")</f>
        <v>NO APLICA</v>
      </c>
      <c r="Q159" s="252" t="s">
        <v>218</v>
      </c>
      <c r="R159" s="158">
        <f>IF(Q159="1 - Rara vez",1,IF(Q159="2 - Improbable",2,IF(Q159="3 - Posible",3,IF(Q159="4 - Probable",4,IF(Q159="5 - Casi seguro",5,IF(Q159="1 - Baja",6,IF(Q159="2 - Media",7,IF(Q159="3 - Alta",8,IF(Q159="NO APLICA","",IF(Q159="Seleccione",0))))))))))</f>
        <v>0</v>
      </c>
      <c r="S159" s="252" t="s">
        <v>218</v>
      </c>
      <c r="T159" s="158">
        <f>IF(S159="1 -Insignificante",1,IF(S159="2 -Menor",2,IF(S159="3 -Moderado",3,IF(S159="4 -Mayor",4,IF(S159="10 -Mayor",7,IF(S159="5 -Catastrófico",5,IF(S159="5 -Moderado",6,IF(S159="20 -Catastrófico",8,IF(S159="1 - Mínimo/Leve",9,IF(S159="2 - Importante",10,IF(S159="3 - Fuerte",11,IF(S159="NO APLICA","",IF(S159="Seleccione",0)))))))))))))</f>
        <v>0</v>
      </c>
      <c r="U159" s="42" t="str">
        <f>IF(AND(R159=1,T159=1),1,IF(AND(R159=1,T159=2),2,IF(AND(R159=1,T159=3),3,IF(AND(R159=1,T159=4),4,IF(AND(R159=1,T159=5),5,IF(AND(R159=2,T159=1),6,IF(AND(R159=2,T159=2),7,IF(AND(R159=2,T159=3),8,IF(AND(R159=2,T159=4),9,IF(AND(R159=2,T159=5),10,IF(AND(R159=3,T159=1),11,IF(AND(R159=3,T159=2),12,IF(AND(R159=3,T159=3),13,IF(AND(R159=3,T159=4),14,IF(AND(R159=3,T159=5),15,IF(AND(R159=4,T159=1),16,IF(AND(R159=4,T159=2),17,IF(AND(R159=4,T159=3),18,IF(AND(R159=4,T159=4),19,IF(AND(R159=4,T159=5),20,IF(AND(R159=5,T159=1),21,IF(AND(R159=5,T159=2),22,IF(AND(R159=5,T159=3),23,IF(AND(R159=5,T159=4),24,IF(AND(R159=5,T159=5),25,IF(AND(R159=1,T159=6),26,IF(AND(R159=1,T159=7),27,IF(AND(R159=1,T159=8),28,IF(AND(R159=2,T159=6),29,IF(AND(R159=2,T159=7),30,IF(AND(R159=2,T159=8),31,IF(AND(R159=3,T159=6),32,IF(AND(R159=3,T159=7),33,IF(AND(R159=3,T159=8),34,IF(AND(R159=4,T159=6),35,IF(AND(R159=4,T159=7),36,IF(AND(R159=4,T159=8),37,IF(AND(R159=5,T159=6),38,IF(AND(R159=5,T159=7),39,IF(AND(R159=5,T159=8),40,IF(AND(R159=6,T159=9),41,IF(AND(R159=6,T159=10),42,IF(AND(R159=6,T159=11),43,IF(AND(R159=7,T159=9),44,IF(AND(R159=7,T159=10),45,IF(AND(R159=7,T159=11),46,IF(AND(R159=8,T159=9),47,IF(AND(R159=8,T159=10),48,IF(AND(R159=8,T159=11),49,IF(AND(R159="",T159=""),"","Seleccione"))))))))))))))))))))))))))))))))))))))))))))))))))</f>
        <v>Seleccione</v>
      </c>
      <c r="V159" s="255" t="str">
        <f>IF(U159=1,'Etapa 2 - Análisis'!$Y$4,IF(U159=2,'Etapa 2 - Análisis'!$Z$4,IF(U159=6,'Etapa 2 - Análisis'!$AD$4,IF(U159=7,'Etapa 2 - Análisis'!$AE$4,IF(U159=11,'Etapa 2 - Análisis'!$AI$4,IF(U159=3,'Etapa 2 - Análisis'!$AA$4,IF(U159=8,'Etapa 2 - Análisis'!$AF$4,IF(U159=12,'Etapa 2 - Análisis'!$AJ$4,IF(U159=16,'Etapa 2 - Análisis'!$AN$4,IF(U159=4,'Etapa 2 - Análisis'!$AB$4,IF(U159=5,'Etapa 2 - Análisis'!$AC$4,IF(U159=9,'Etapa 2 - Análisis'!$AF$4,IF(U159=13,'Etapa 2 - Análisis'!$AK$4,IF(U159=17,'Etapa 2 - Análisis'!$AO$4,IF(U159=18,'Etapa 2 - Análisis'!$AP$4,IF(U159=21,'Etapa 2 - Análisis'!$AS$4,IF(U159=22,'Etapa 2 - Análisis'!$AT$4,IF(U159=10,'Etapa 2 - Análisis'!$AH$4,IF(U159=14,'Etapa 2 - Análisis'!$AL$4,IF(U159=15,'Etapa 2 - Análisis'!$AM$4,IF(U159=19,'Etapa 2 - Análisis'!$AQ$4,IF(U159=20,'Etapa 2 - Análisis'!$AR$4,IF(U159=23,'Etapa 2 - Análisis'!$AU$4,IF(U159=24,'Etapa 2 - Análisis'!$AV$4,IF(U159=25,'Etapa 2 - Análisis'!$AW$4,IF(U159=26,'Etapa 2 - Análisis'!$Y$13,IF(U159=27,'Etapa 2 - Análisis'!$Z$13,IF(U159=28,'Etapa 2 - Análisis'!$AA$13,IF(U159=29,'Etapa 2 - Análisis'!$AB$13,IF(U159=30,'Etapa 2 - Análisis'!$AC$13,IF(U159=31,'Etapa 2 - Análisis'!$AD$13,IF(U159=32,'Etapa 2 - Análisis'!$AE$13,IF(U159=33,'Etapa 2 - Análisis'!$AF$13,IF(U159=34,'Etapa 2 - Análisis'!$AG$13,IF(U159=35,'Etapa 2 - Análisis'!$AH$13,IF(U159=36,'Etapa 2 - Análisis'!$AI$13,IF(U159=37,'Etapa 2 - Análisis'!$AJ$13,IF(U159=38,'Etapa 2 - Análisis'!$AK$13,IF(U159=39,'Etapa 2 - Análisis'!$AL$13,IF(U159=40,'Etapa 2 - Análisis'!$AM$13,IF(U159=41,'Etapa 2 - Análisis'!$Y$8,IF(U159=42,'Etapa 2 - Análisis'!$Z$8,IF(U159=43,'Etapa 2 - Análisis'!$AA$8,IF(U159=44,'Etapa 2 - Análisis'!$AB$8,IF(U159=45,'Etapa 2 - Análisis'!$AC$8,IF(U159=46,'Etapa 2 - Análisis'!$AD$8,IF(U159=47,'Etapa 2 - Análisis'!$AE$8,IF(U159=48,'Etapa 2 - Análisis'!$AF$8,IF(U159=49,'Etapa 2 - Análisis'!$AG$8,IF(U159="","NO APLICA","Sin Zona"))))))))))))))))))))))))))))))))))))))))))))))))))</f>
        <v>Sin Zona</v>
      </c>
      <c r="W159" s="183" t="s">
        <v>701</v>
      </c>
      <c r="X159" s="180" t="s">
        <v>441</v>
      </c>
      <c r="Y159" s="180" t="s">
        <v>442</v>
      </c>
      <c r="Z159" s="183" t="s">
        <v>702</v>
      </c>
      <c r="AA159" s="310" t="s">
        <v>703</v>
      </c>
    </row>
    <row r="160" spans="1:27" x14ac:dyDescent="0.25">
      <c r="A160" s="257"/>
      <c r="B160" s="314"/>
      <c r="C160" s="253"/>
      <c r="D160" s="178"/>
      <c r="E160" s="314"/>
      <c r="F160" s="253"/>
      <c r="G160" s="158"/>
      <c r="H160" s="253"/>
      <c r="I160" s="158"/>
      <c r="J160" s="42"/>
      <c r="K160" s="255"/>
      <c r="L160" s="253"/>
      <c r="M160" s="178"/>
      <c r="N160" s="81" t="s">
        <v>218</v>
      </c>
      <c r="O160" s="158" t="str">
        <f t="shared" ref="O160:P163" si="30">IF($C$159="Oportunidad","NO APLICA","")</f>
        <v>NO APLICA</v>
      </c>
      <c r="P160" s="158" t="str">
        <f t="shared" si="30"/>
        <v>NO APLICA</v>
      </c>
      <c r="Q160" s="253"/>
      <c r="R160" s="158"/>
      <c r="S160" s="253"/>
      <c r="T160" s="158"/>
      <c r="U160" s="42"/>
      <c r="V160" s="255"/>
      <c r="W160" s="183"/>
      <c r="X160" s="180"/>
      <c r="Y160" s="180"/>
      <c r="Z160" s="183"/>
      <c r="AA160" s="311"/>
    </row>
    <row r="161" spans="1:27" x14ac:dyDescent="0.25">
      <c r="A161" s="257"/>
      <c r="B161" s="314"/>
      <c r="C161" s="253"/>
      <c r="D161" s="178"/>
      <c r="E161" s="314"/>
      <c r="F161" s="253"/>
      <c r="G161" s="158"/>
      <c r="H161" s="253"/>
      <c r="I161" s="158"/>
      <c r="J161" s="42"/>
      <c r="K161" s="255"/>
      <c r="L161" s="253"/>
      <c r="M161" s="178"/>
      <c r="N161" s="81" t="s">
        <v>218</v>
      </c>
      <c r="O161" s="158" t="str">
        <f t="shared" si="30"/>
        <v>NO APLICA</v>
      </c>
      <c r="P161" s="158" t="str">
        <f t="shared" si="30"/>
        <v>NO APLICA</v>
      </c>
      <c r="Q161" s="253"/>
      <c r="R161" s="158"/>
      <c r="S161" s="253"/>
      <c r="T161" s="158"/>
      <c r="U161" s="42"/>
      <c r="V161" s="255"/>
      <c r="W161" s="183"/>
      <c r="X161" s="180"/>
      <c r="Y161" s="180"/>
      <c r="Z161" s="183"/>
      <c r="AA161" s="311"/>
    </row>
    <row r="162" spans="1:27" x14ac:dyDescent="0.25">
      <c r="A162" s="257"/>
      <c r="B162" s="314"/>
      <c r="C162" s="253"/>
      <c r="D162" s="178"/>
      <c r="E162" s="314"/>
      <c r="F162" s="253"/>
      <c r="G162" s="158"/>
      <c r="H162" s="253"/>
      <c r="I162" s="158"/>
      <c r="J162" s="42"/>
      <c r="K162" s="255"/>
      <c r="L162" s="253"/>
      <c r="M162" s="178"/>
      <c r="N162" s="81" t="s">
        <v>218</v>
      </c>
      <c r="O162" s="158" t="str">
        <f t="shared" si="30"/>
        <v>NO APLICA</v>
      </c>
      <c r="P162" s="158" t="str">
        <f t="shared" si="30"/>
        <v>NO APLICA</v>
      </c>
      <c r="Q162" s="253"/>
      <c r="R162" s="158"/>
      <c r="S162" s="253"/>
      <c r="T162" s="158"/>
      <c r="U162" s="42"/>
      <c r="V162" s="255"/>
      <c r="W162" s="183"/>
      <c r="X162" s="180"/>
      <c r="Y162" s="180"/>
      <c r="Z162" s="183"/>
      <c r="AA162" s="311"/>
    </row>
    <row r="163" spans="1:27" x14ac:dyDescent="0.25">
      <c r="A163" s="257"/>
      <c r="B163" s="315"/>
      <c r="C163" s="254"/>
      <c r="D163" s="178"/>
      <c r="E163" s="315"/>
      <c r="F163" s="254"/>
      <c r="G163" s="158"/>
      <c r="H163" s="254"/>
      <c r="I163" s="158"/>
      <c r="J163" s="42"/>
      <c r="K163" s="255"/>
      <c r="L163" s="254"/>
      <c r="M163" s="178"/>
      <c r="N163" s="81" t="s">
        <v>218</v>
      </c>
      <c r="O163" s="158" t="str">
        <f t="shared" si="30"/>
        <v>NO APLICA</v>
      </c>
      <c r="P163" s="158" t="str">
        <f t="shared" si="30"/>
        <v>NO APLICA</v>
      </c>
      <c r="Q163" s="254"/>
      <c r="R163" s="158"/>
      <c r="S163" s="254"/>
      <c r="T163" s="158"/>
      <c r="U163" s="42"/>
      <c r="V163" s="255"/>
      <c r="W163" s="183"/>
      <c r="X163" s="180"/>
      <c r="Y163" s="180"/>
      <c r="Z163" s="183"/>
      <c r="AA163" s="312"/>
    </row>
    <row r="164" spans="1:27" ht="80.25" customHeight="1" x14ac:dyDescent="0.25">
      <c r="A164" s="257">
        <v>32</v>
      </c>
      <c r="B164" s="313" t="s">
        <v>695</v>
      </c>
      <c r="C164" s="252" t="s">
        <v>288</v>
      </c>
      <c r="D164" s="177" t="s">
        <v>698</v>
      </c>
      <c r="E164" s="313" t="s">
        <v>697</v>
      </c>
      <c r="F164" s="252" t="s">
        <v>363</v>
      </c>
      <c r="G164" s="158">
        <f>IF(F164="1 - Rara vez",1,IF(F164="2 - Improbable",2,IF(F164="3 - Posible",3,IF(F164="4 - Probable",4,IF(F164="5 - Casi seguro",5,IF(F164="1 - Baja",6,IF(F164="2 - Media",7,IF(F164="3 - Alta",8,IF(F164="Seleccione",0)))))))))</f>
        <v>8</v>
      </c>
      <c r="H164" s="252" t="s">
        <v>365</v>
      </c>
      <c r="I164" s="158">
        <f>IF(H164="1 -Insignificante",1,IF(H164="2 -Menor",2,IF(H164="3 -Moderado",3,IF(H164="5 -Moderado",6,IF(H164="4 -Mayor",4,IF(H164="10 -Mayor",7,IF(H164="5 -Catastrófico",5,IF(H164="20 -Catastrófico",8,IF(H164="1 - Mínimo/Leve",9,IF(H164="2 - Importante",10,IF(H164="3 - Fuerte",11,IF(H164="Seleccione",0))))))))))))</f>
        <v>10</v>
      </c>
      <c r="J164" s="42">
        <f>IF(AND(G164=1,I164=1),1,IF(AND(G164=1,I164=2),2,IF(AND(G164=1,I164=3),3,IF(AND(G164=1,I164=4),4,IF(AND(G164=1,I164=5),5,IF(AND(G164=2,I164=1),6,IF(AND(G164=2,I164=2),7,IF(AND(G164=2,I164=3),8,IF(AND(G164=2,I164=4),9,IF(AND(G164=2,I164=5),10,IF(AND(G164=3,I164=1),11,IF(AND(G164=3,I164=2),12,IF(AND(G164=3,I164=3),13,IF(AND(G164=3,I164=4),14,IF(AND(G164=3,I164=5),15,IF(AND(G164=4,I164=1),16,IF(AND(G164=4,I164=2),17,IF(AND(G164=4,I164=3),18,IF(AND(G164=4,I164=4),19,IF(AND(G164=4,I164=5),20,IF(AND(G164=5,I164=1),21,IF(AND(G164=5,I164=2),22,IF(AND(G164=5,I164=3),23,IF(AND(G164=5,I164=4),24,IF(AND(G164=5,I164=5),25,IF(AND(G164=1,I164=6),26,IF(AND(G164=1,I164=7),27,IF(AND(G164=1,I164=8),28,IF(AND(G164=2,I164=6),29,IF(AND(G164=2,I164=7),30,IF(AND(G164=2,I164=8),31,IF(AND(G164=3,I164=6),32,IF(AND(G164=3,I164=7),33,IF(AND(G164=3,I164=8),34,IF(AND(G164=4,I164=6),35,IF(AND(G164=4,I164=7),36,IF(AND(G164=4,I164=8),37,IF(AND(G164=5,I164=6),38,IF(AND(G164=5,I164=7),39,IF(AND(G164=5,I164=8),40,IF(AND(G164=6,I164=9),41,IF(AND(G164=6,I164=10),42,IF(AND(G164=6,I164=11),43,IF(AND(G164=7,I164=9),44,IF(AND(G164=7,I164=10),45,IF(AND(G164=7,I164=11),46,IF(AND(G164=8,I164=9),47,IF(AND(G164=8,I164=10),48,IF(AND(G164=8,I164=11),49,"Seleccione")))))))))))))))))))))))))))))))))))))))))))))))))</f>
        <v>48</v>
      </c>
      <c r="K164" s="255" t="str">
        <f>IF(J164=1,'Etapa 2 - Análisis'!$Y$4,IF(J164=2,'Etapa 2 - Análisis'!$Z$4,IF(J164=6,'Etapa 2 - Análisis'!$AD$4,IF(J164=7,'Etapa 2 - Análisis'!$AE$4,IF(J164=11,'Etapa 2 - Análisis'!$AI$4,IF(J164=3,'Etapa 2 - Análisis'!$AA$4,IF(J164=8,'Etapa 2 - Análisis'!$AF$4,IF(J164=12,'Etapa 2 - Análisis'!$AJ$4,IF(J164=16,'Etapa 2 - Análisis'!$AN$4,IF(J164=4,'Etapa 2 - Análisis'!$AB$4,IF(J164=5,'Etapa 2 - Análisis'!$AC$4,IF(J164=9,'Etapa 2 - Análisis'!$AG$4,IF(J164=13,'Etapa 2 - Análisis'!$AK$4,IF(J164=17,'Etapa 2 - Análisis'!$AO$4,IF(J164=18,'Etapa 2 - Análisis'!$AP$4,IF(J164=21,'Etapa 2 - Análisis'!$AS$4,IF(J164=22,'Etapa 2 - Análisis'!$AT$4,IF(J164=10,'Etapa 2 - Análisis'!$AH$4,IF(J164=14,'Etapa 2 - Análisis'!$AL$4,IF(J164=15,'Etapa 2 - Análisis'!$AM$4,IF(J164=19,'Etapa 2 - Análisis'!$AQ$4,IF(J164=20,'Etapa 2 - Análisis'!$AR$4,IF(J164=23,'Etapa 2 - Análisis'!$AU$4,IF(J164=24,'Etapa 2 - Análisis'!$AV$4,IF(J164=25,'Etapa 2 - Análisis'!$AW$4,IF(J164=26,'Etapa 2 - Análisis'!$Y$13,IF(J164=27,'Etapa 2 - Análisis'!$Z$13,IF(J164=28,'Etapa 2 - Análisis'!$AA$13,IF(J164=29,'Etapa 2 - Análisis'!$AB$13,IF(J164=30,'Etapa 2 - Análisis'!$AC$13,IF(J164=31,'Etapa 2 - Análisis'!$AD$13,IF(J164=32,'Etapa 2 - Análisis'!$AE$13,IF(J164=33,'Etapa 2 - Análisis'!$AF$13,IF(J164=34,'Etapa 2 - Análisis'!$AG$13,IF(J164=35,'Etapa 2 - Análisis'!$AH$13,IF(J164=36,'Etapa 2 - Análisis'!$AI$13,IF(J164=37,'Etapa 2 - Análisis'!$AJ$13,IF(J164=38,'Etapa 2 - Análisis'!$AK$13,IF(J164=39,'Etapa 2 - Análisis'!$AL$13,IF(J164=40,'Etapa 2 - Análisis'!$AM$13,IF(J164=41,'Etapa 2 - Análisis'!$Y$8,IF(J164=42,'Etapa 2 - Análisis'!$Z$8,IF(J164=43,'Etapa 2 - Análisis'!$AA$8,IF(J164=44,'Etapa 2 - Análisis'!$AB$8,IF(J164=45,'Etapa 2 - Análisis'!$AC$8,IF(J164=46,'Etapa 2 - Análisis'!$AD$8,IF(J164=47,'Etapa 2 - Análisis'!$AE$8,IF(J164=48,'Etapa 2 - Análisis'!$AF$8,IF(J164=49,'Etapa 2 - Análisis'!$AG$8,"Sin Zona")))))))))))))))))))))))))))))))))))))))))))))))))</f>
        <v>ZONA DE OPORTUNIDAD BENEFICIOSA</v>
      </c>
      <c r="L164" s="252" t="s">
        <v>371</v>
      </c>
      <c r="M164" s="178" t="s">
        <v>700</v>
      </c>
      <c r="N164" s="81" t="s">
        <v>218</v>
      </c>
      <c r="O164" s="158" t="str">
        <f>IF($C$164="Oportunidad","NO APLICA","")</f>
        <v>NO APLICA</v>
      </c>
      <c r="P164" s="158" t="str">
        <f>IF($C$164="Oportunidad","NO APLICA","")</f>
        <v>NO APLICA</v>
      </c>
      <c r="Q164" s="252" t="s">
        <v>218</v>
      </c>
      <c r="R164" s="158">
        <f>IF(Q164="1 - Rara vez",1,IF(Q164="2 - Improbable",2,IF(Q164="3 - Posible",3,IF(Q164="4 - Probable",4,IF(Q164="5 - Casi seguro",5,IF(Q164="1 - Baja",6,IF(Q164="2 - Media",7,IF(Q164="3 - Alta",8,IF(Q164="NO APLICA","",IF(Q164="Seleccione",0))))))))))</f>
        <v>0</v>
      </c>
      <c r="S164" s="252" t="s">
        <v>218</v>
      </c>
      <c r="T164" s="158">
        <f>IF(S164="1 -Insignificante",1,IF(S164="2 -Menor",2,IF(S164="3 -Moderado",3,IF(S164="4 -Mayor",4,IF(S164="10 -Mayor",7,IF(S164="5 -Catastrófico",5,IF(S164="5 -Moderado",6,IF(S164="20 -Catastrófico",8,IF(S164="1 - Mínimo/Leve",9,IF(S164="2 - Importante",10,IF(S164="3 - Fuerte",11,IF(S164="NO APLICA","",IF(S164="Seleccione",0)))))))))))))</f>
        <v>0</v>
      </c>
      <c r="U164" s="42" t="str">
        <f>IF(AND(R164=1,T164=1),1,IF(AND(R164=1,T164=2),2,IF(AND(R164=1,T164=3),3,IF(AND(R164=1,T164=4),4,IF(AND(R164=1,T164=5),5,IF(AND(R164=2,T164=1),6,IF(AND(R164=2,T164=2),7,IF(AND(R164=2,T164=3),8,IF(AND(R164=2,T164=4),9,IF(AND(R164=2,T164=5),10,IF(AND(R164=3,T164=1),11,IF(AND(R164=3,T164=2),12,IF(AND(R164=3,T164=3),13,IF(AND(R164=3,T164=4),14,IF(AND(R164=3,T164=5),15,IF(AND(R164=4,T164=1),16,IF(AND(R164=4,T164=2),17,IF(AND(R164=4,T164=3),18,IF(AND(R164=4,T164=4),19,IF(AND(R164=4,T164=5),20,IF(AND(R164=5,T164=1),21,IF(AND(R164=5,T164=2),22,IF(AND(R164=5,T164=3),23,IF(AND(R164=5,T164=4),24,IF(AND(R164=5,T164=5),25,IF(AND(R164=1,T164=6),26,IF(AND(R164=1,T164=7),27,IF(AND(R164=1,T164=8),28,IF(AND(R164=2,T164=6),29,IF(AND(R164=2,T164=7),30,IF(AND(R164=2,T164=8),31,IF(AND(R164=3,T164=6),32,IF(AND(R164=3,T164=7),33,IF(AND(R164=3,T164=8),34,IF(AND(R164=4,T164=6),35,IF(AND(R164=4,T164=7),36,IF(AND(R164=4,T164=8),37,IF(AND(R164=5,T164=6),38,IF(AND(R164=5,T164=7),39,IF(AND(R164=5,T164=8),40,IF(AND(R164=6,T164=9),41,IF(AND(R164=6,T164=10),42,IF(AND(R164=6,T164=11),43,IF(AND(R164=7,T164=9),44,IF(AND(R164=7,T164=10),45,IF(AND(R164=7,T164=11),46,IF(AND(R164=8,T164=9),47,IF(AND(R164=8,T164=10),48,IF(AND(R164=8,T164=11),49,IF(AND(R164="",T164=""),"","Seleccione"))))))))))))))))))))))))))))))))))))))))))))))))))</f>
        <v>Seleccione</v>
      </c>
      <c r="V164" s="255" t="str">
        <f>IF(U164=1,'Etapa 2 - Análisis'!$Y$4,IF(U164=2,'Etapa 2 - Análisis'!$Z$4,IF(U164=6,'Etapa 2 - Análisis'!$AD$4,IF(U164=7,'Etapa 2 - Análisis'!$AE$4,IF(U164=11,'Etapa 2 - Análisis'!$AI$4,IF(U164=3,'Etapa 2 - Análisis'!$AA$4,IF(U164=8,'Etapa 2 - Análisis'!$AF$4,IF(U164=12,'Etapa 2 - Análisis'!$AJ$4,IF(U164=16,'Etapa 2 - Análisis'!$AN$4,IF(U164=4,'Etapa 2 - Análisis'!$AB$4,IF(U164=5,'Etapa 2 - Análisis'!$AC$4,IF(U164=9,'Etapa 2 - Análisis'!$AF$4,IF(U164=13,'Etapa 2 - Análisis'!$AK$4,IF(U164=17,'Etapa 2 - Análisis'!$AO$4,IF(U164=18,'Etapa 2 - Análisis'!$AP$4,IF(U164=21,'Etapa 2 - Análisis'!$AS$4,IF(U164=22,'Etapa 2 - Análisis'!$AT$4,IF(U164=10,'Etapa 2 - Análisis'!$AH$4,IF(U164=14,'Etapa 2 - Análisis'!$AL$4,IF(U164=15,'Etapa 2 - Análisis'!$AM$4,IF(U164=19,'Etapa 2 - Análisis'!$AQ$4,IF(U164=20,'Etapa 2 - Análisis'!$AR$4,IF(U164=23,'Etapa 2 - Análisis'!$AU$4,IF(U164=24,'Etapa 2 - Análisis'!$AV$4,IF(U164=25,'Etapa 2 - Análisis'!$AW$4,IF(U164=26,'Etapa 2 - Análisis'!$Y$13,IF(U164=27,'Etapa 2 - Análisis'!$Z$13,IF(U164=28,'Etapa 2 - Análisis'!$AA$13,IF(U164=29,'Etapa 2 - Análisis'!$AB$13,IF(U164=30,'Etapa 2 - Análisis'!$AC$13,IF(U164=31,'Etapa 2 - Análisis'!$AD$13,IF(U164=32,'Etapa 2 - Análisis'!$AE$13,IF(U164=33,'Etapa 2 - Análisis'!$AF$13,IF(U164=34,'Etapa 2 - Análisis'!$AG$13,IF(U164=35,'Etapa 2 - Análisis'!$AH$13,IF(U164=36,'Etapa 2 - Análisis'!$AI$13,IF(U164=37,'Etapa 2 - Análisis'!$AJ$13,IF(U164=38,'Etapa 2 - Análisis'!$AK$13,IF(U164=39,'Etapa 2 - Análisis'!$AL$13,IF(U164=40,'Etapa 2 - Análisis'!$AM$13,IF(U164=41,'Etapa 2 - Análisis'!$Y$8,IF(U164=42,'Etapa 2 - Análisis'!$Z$8,IF(U164=43,'Etapa 2 - Análisis'!$AA$8,IF(U164=44,'Etapa 2 - Análisis'!$AB$8,IF(U164=45,'Etapa 2 - Análisis'!$AC$8,IF(U164=46,'Etapa 2 - Análisis'!$AD$8,IF(U164=47,'Etapa 2 - Análisis'!$AE$8,IF(U164=48,'Etapa 2 - Análisis'!$AF$8,IF(U164=49,'Etapa 2 - Análisis'!$AG$8,IF(U164="","NO APLICA","Sin Zona"))))))))))))))))))))))))))))))))))))))))))))))))))</f>
        <v>Sin Zona</v>
      </c>
      <c r="W164" s="183" t="s">
        <v>704</v>
      </c>
      <c r="X164" s="180" t="s">
        <v>441</v>
      </c>
      <c r="Y164" s="180" t="s">
        <v>442</v>
      </c>
      <c r="Z164" s="183" t="s">
        <v>705</v>
      </c>
      <c r="AA164" s="310" t="s">
        <v>706</v>
      </c>
    </row>
    <row r="165" spans="1:27" x14ac:dyDescent="0.25">
      <c r="A165" s="257"/>
      <c r="B165" s="314"/>
      <c r="C165" s="253"/>
      <c r="D165" s="177"/>
      <c r="E165" s="314"/>
      <c r="F165" s="253"/>
      <c r="G165" s="158"/>
      <c r="H165" s="253"/>
      <c r="I165" s="158"/>
      <c r="J165" s="42"/>
      <c r="K165" s="255"/>
      <c r="L165" s="253"/>
      <c r="M165" s="178"/>
      <c r="N165" s="81" t="s">
        <v>218</v>
      </c>
      <c r="O165" s="158" t="str">
        <f t="shared" ref="O165:P168" si="31">IF($C$164="Oportunidad","NO APLICA","")</f>
        <v>NO APLICA</v>
      </c>
      <c r="P165" s="158" t="str">
        <f t="shared" si="31"/>
        <v>NO APLICA</v>
      </c>
      <c r="Q165" s="253"/>
      <c r="R165" s="158"/>
      <c r="S165" s="253"/>
      <c r="T165" s="158"/>
      <c r="U165" s="42"/>
      <c r="V165" s="255"/>
      <c r="W165" s="175"/>
      <c r="X165" s="200"/>
      <c r="Y165" s="200"/>
      <c r="Z165" s="175"/>
      <c r="AA165" s="311"/>
    </row>
    <row r="166" spans="1:27" x14ac:dyDescent="0.25">
      <c r="A166" s="257"/>
      <c r="B166" s="314"/>
      <c r="C166" s="253"/>
      <c r="D166" s="177"/>
      <c r="E166" s="314"/>
      <c r="F166" s="253"/>
      <c r="G166" s="158"/>
      <c r="H166" s="253"/>
      <c r="I166" s="158"/>
      <c r="J166" s="42"/>
      <c r="K166" s="255"/>
      <c r="L166" s="253"/>
      <c r="M166" s="178"/>
      <c r="N166" s="81" t="s">
        <v>218</v>
      </c>
      <c r="O166" s="158" t="str">
        <f t="shared" si="31"/>
        <v>NO APLICA</v>
      </c>
      <c r="P166" s="158" t="str">
        <f t="shared" si="31"/>
        <v>NO APLICA</v>
      </c>
      <c r="Q166" s="253"/>
      <c r="R166" s="158"/>
      <c r="S166" s="253"/>
      <c r="T166" s="158"/>
      <c r="U166" s="42"/>
      <c r="V166" s="255"/>
      <c r="W166" s="175"/>
      <c r="X166" s="200"/>
      <c r="Y166" s="200"/>
      <c r="Z166" s="175"/>
      <c r="AA166" s="311"/>
    </row>
    <row r="167" spans="1:27" x14ac:dyDescent="0.25">
      <c r="A167" s="257"/>
      <c r="B167" s="314"/>
      <c r="C167" s="253"/>
      <c r="D167" s="177"/>
      <c r="E167" s="314"/>
      <c r="F167" s="253"/>
      <c r="G167" s="158"/>
      <c r="H167" s="253"/>
      <c r="I167" s="158"/>
      <c r="J167" s="42"/>
      <c r="K167" s="255"/>
      <c r="L167" s="253"/>
      <c r="M167" s="178"/>
      <c r="N167" s="81" t="s">
        <v>218</v>
      </c>
      <c r="O167" s="158" t="str">
        <f t="shared" si="31"/>
        <v>NO APLICA</v>
      </c>
      <c r="P167" s="158" t="str">
        <f t="shared" si="31"/>
        <v>NO APLICA</v>
      </c>
      <c r="Q167" s="253"/>
      <c r="R167" s="158"/>
      <c r="S167" s="253"/>
      <c r="T167" s="158"/>
      <c r="U167" s="42"/>
      <c r="V167" s="255"/>
      <c r="W167" s="175"/>
      <c r="X167" s="200"/>
      <c r="Y167" s="200"/>
      <c r="Z167" s="175"/>
      <c r="AA167" s="311"/>
    </row>
    <row r="168" spans="1:27" x14ac:dyDescent="0.25">
      <c r="A168" s="257"/>
      <c r="B168" s="315"/>
      <c r="C168" s="254"/>
      <c r="D168" s="177"/>
      <c r="E168" s="315"/>
      <c r="F168" s="254"/>
      <c r="G168" s="158"/>
      <c r="H168" s="254"/>
      <c r="I168" s="158"/>
      <c r="J168" s="42"/>
      <c r="K168" s="255"/>
      <c r="L168" s="254"/>
      <c r="M168" s="178"/>
      <c r="N168" s="81" t="s">
        <v>218</v>
      </c>
      <c r="O168" s="158" t="str">
        <f t="shared" si="31"/>
        <v>NO APLICA</v>
      </c>
      <c r="P168" s="158" t="str">
        <f t="shared" si="31"/>
        <v>NO APLICA</v>
      </c>
      <c r="Q168" s="254"/>
      <c r="R168" s="158"/>
      <c r="S168" s="254"/>
      <c r="T168" s="158"/>
      <c r="U168" s="42"/>
      <c r="V168" s="255"/>
      <c r="W168" s="175"/>
      <c r="X168" s="200"/>
      <c r="Y168" s="200"/>
      <c r="Z168" s="175"/>
      <c r="AA168" s="312"/>
    </row>
    <row r="169" spans="1:27" ht="87" customHeight="1" x14ac:dyDescent="0.25">
      <c r="A169" s="257">
        <v>33</v>
      </c>
      <c r="B169" s="307" t="s">
        <v>707</v>
      </c>
      <c r="C169" s="252" t="s">
        <v>288</v>
      </c>
      <c r="D169" s="99" t="s">
        <v>708</v>
      </c>
      <c r="E169" s="261" t="s">
        <v>709</v>
      </c>
      <c r="F169" s="252" t="s">
        <v>363</v>
      </c>
      <c r="G169" s="158">
        <f>IF(F169="1 - Rara vez",1,IF(F169="2 - Improbable",2,IF(F169="3 - Posible",3,IF(F169="4 - Probable",4,IF(F169="5 - Casi seguro",5,IF(F169="1 - Baja",6,IF(F169="2 - Media",7,IF(F169="3 - Alta",8,IF(F169="Seleccione",0)))))))))</f>
        <v>8</v>
      </c>
      <c r="H169" s="252" t="s">
        <v>366</v>
      </c>
      <c r="I169" s="158">
        <f>IF(H169="1 -Insignificante",1,IF(H169="2 -Menor",2,IF(H169="3 -Moderado",3,IF(H169="5 -Moderado",6,IF(H169="4 -Mayor",4,IF(H169="10 -Mayor",7,IF(H169="5 -Catastrófico",5,IF(H169="20 -Catastrófico",8,IF(H169="1 - Mínimo/Leve",9,IF(H169="2 - Importante",10,IF(H169="3 - Fuerte",11,IF(H169="Seleccione",0))))))))))))</f>
        <v>11</v>
      </c>
      <c r="J169" s="42">
        <f>IF(AND(G169=1,I169=1),1,IF(AND(G169=1,I169=2),2,IF(AND(G169=1,I169=3),3,IF(AND(G169=1,I169=4),4,IF(AND(G169=1,I169=5),5,IF(AND(G169=2,I169=1),6,IF(AND(G169=2,I169=2),7,IF(AND(G169=2,I169=3),8,IF(AND(G169=2,I169=4),9,IF(AND(G169=2,I169=5),10,IF(AND(G169=3,I169=1),11,IF(AND(G169=3,I169=2),12,IF(AND(G169=3,I169=3),13,IF(AND(G169=3,I169=4),14,IF(AND(G169=3,I169=5),15,IF(AND(G169=4,I169=1),16,IF(AND(G169=4,I169=2),17,IF(AND(G169=4,I169=3),18,IF(AND(G169=4,I169=4),19,IF(AND(G169=4,I169=5),20,IF(AND(G169=5,I169=1),21,IF(AND(G169=5,I169=2),22,IF(AND(G169=5,I169=3),23,IF(AND(G169=5,I169=4),24,IF(AND(G169=5,I169=5),25,IF(AND(G169=1,I169=6),26,IF(AND(G169=1,I169=7),27,IF(AND(G169=1,I169=8),28,IF(AND(G169=2,I169=6),29,IF(AND(G169=2,I169=7),30,IF(AND(G169=2,I169=8),31,IF(AND(G169=3,I169=6),32,IF(AND(G169=3,I169=7),33,IF(AND(G169=3,I169=8),34,IF(AND(G169=4,I169=6),35,IF(AND(G169=4,I169=7),36,IF(AND(G169=4,I169=8),37,IF(AND(G169=5,I169=6),38,IF(AND(G169=5,I169=7),39,IF(AND(G169=5,I169=8),40,IF(AND(G169=6,I169=9),41,IF(AND(G169=6,I169=10),42,IF(AND(G169=6,I169=11),43,IF(AND(G169=7,I169=9),44,IF(AND(G169=7,I169=10),45,IF(AND(G169=7,I169=11),46,IF(AND(G169=8,I169=9),47,IF(AND(G169=8,I169=10),48,IF(AND(G169=8,I169=11),49,"Seleccione")))))))))))))))))))))))))))))))))))))))))))))))))</f>
        <v>49</v>
      </c>
      <c r="K169" s="255" t="str">
        <f>IF(J169=1,'Etapa 2 - Análisis'!$Y$4,IF(J169=2,'Etapa 2 - Análisis'!$Z$4,IF(J169=6,'Etapa 2 - Análisis'!$AD$4,IF(J169=7,'Etapa 2 - Análisis'!$AE$4,IF(J169=11,'Etapa 2 - Análisis'!$AI$4,IF(J169=3,'Etapa 2 - Análisis'!$AA$4,IF(J169=8,'Etapa 2 - Análisis'!$AF$4,IF(J169=12,'Etapa 2 - Análisis'!$AJ$4,IF(J169=16,'Etapa 2 - Análisis'!$AN$4,IF(J169=4,'Etapa 2 - Análisis'!$AB$4,IF(J169=5,'Etapa 2 - Análisis'!$AC$4,IF(J169=9,'Etapa 2 - Análisis'!$AG$4,IF(J169=13,'Etapa 2 - Análisis'!$AK$4,IF(J169=17,'Etapa 2 - Análisis'!$AO$4,IF(J169=18,'Etapa 2 - Análisis'!$AP$4,IF(J169=21,'Etapa 2 - Análisis'!$AS$4,IF(J169=22,'Etapa 2 - Análisis'!$AT$4,IF(J169=10,'Etapa 2 - Análisis'!$AH$4,IF(J169=14,'Etapa 2 - Análisis'!$AL$4,IF(J169=15,'Etapa 2 - Análisis'!$AM$4,IF(J169=19,'Etapa 2 - Análisis'!$AQ$4,IF(J169=20,'Etapa 2 - Análisis'!$AR$4,IF(J169=23,'Etapa 2 - Análisis'!$AU$4,IF(J169=24,'Etapa 2 - Análisis'!$AV$4,IF(J169=25,'Etapa 2 - Análisis'!$AW$4,IF(J169=26,'Etapa 2 - Análisis'!$Y$13,IF(J169=27,'Etapa 2 - Análisis'!$Z$13,IF(J169=28,'Etapa 2 - Análisis'!$AA$13,IF(J169=29,'Etapa 2 - Análisis'!$AB$13,IF(J169=30,'Etapa 2 - Análisis'!$AC$13,IF(J169=31,'Etapa 2 - Análisis'!$AD$13,IF(J169=32,'Etapa 2 - Análisis'!$AE$13,IF(J169=33,'Etapa 2 - Análisis'!$AF$13,IF(J169=34,'Etapa 2 - Análisis'!$AG$13,IF(J169=35,'Etapa 2 - Análisis'!$AH$13,IF(J169=36,'Etapa 2 - Análisis'!$AI$13,IF(J169=37,'Etapa 2 - Análisis'!$AJ$13,IF(J169=38,'Etapa 2 - Análisis'!$AK$13,IF(J169=39,'Etapa 2 - Análisis'!$AL$13,IF(J169=40,'Etapa 2 - Análisis'!$AM$13,IF(J169=41,'Etapa 2 - Análisis'!$Y$8,IF(J169=42,'Etapa 2 - Análisis'!$Z$8,IF(J169=43,'Etapa 2 - Análisis'!$AA$8,IF(J169=44,'Etapa 2 - Análisis'!$AB$8,IF(J169=45,'Etapa 2 - Análisis'!$AC$8,IF(J169=46,'Etapa 2 - Análisis'!$AD$8,IF(J169=47,'Etapa 2 - Análisis'!$AE$8,IF(J169=48,'Etapa 2 - Análisis'!$AF$8,IF(J169=49,'Etapa 2 - Análisis'!$AG$8,"Sin Zona")))))))))))))))))))))))))))))))))))))))))))))))))</f>
        <v>ZONA DE OPORTUNIDAD MUY BENEFICIOSA</v>
      </c>
      <c r="L169" s="252" t="s">
        <v>371</v>
      </c>
      <c r="M169" s="80" t="s">
        <v>710</v>
      </c>
      <c r="N169" s="81" t="s">
        <v>218</v>
      </c>
      <c r="O169" s="158" t="str">
        <f>IF($C$169="Oportunidad","NO APLICA","")</f>
        <v>NO APLICA</v>
      </c>
      <c r="P169" s="158" t="str">
        <f>IF($C$169="Oportunidad","NO APLICA","")</f>
        <v>NO APLICA</v>
      </c>
      <c r="Q169" s="252" t="s">
        <v>218</v>
      </c>
      <c r="R169" s="158">
        <f>IF(Q169="1 - Rara vez",1,IF(Q169="2 - Improbable",2,IF(Q169="3 - Posible",3,IF(Q169="4 - Probable",4,IF(Q169="5 - Casi seguro",5,IF(Q169="1 - Baja",6,IF(Q169="2 - Media",7,IF(Q169="3 - Alta",8,IF(Q169="NO APLICA","",IF(Q169="Seleccione",0))))))))))</f>
        <v>0</v>
      </c>
      <c r="S169" s="252" t="s">
        <v>218</v>
      </c>
      <c r="T169" s="158">
        <f>IF(S169="1 -Insignificante",1,IF(S169="2 -Menor",2,IF(S169="3 -Moderado",3,IF(S169="4 -Mayor",4,IF(S169="10 -Mayor",7,IF(S169="5 -Catastrófico",5,IF(S169="5 -Moderado",6,IF(S169="20 -Catastrófico",8,IF(S169="1 - Mínimo/Leve",9,IF(S169="2 - Importante",10,IF(S169="3 - Fuerte",11,IF(S169="NO APLICA","",IF(S169="Seleccione",0)))))))))))))</f>
        <v>0</v>
      </c>
      <c r="U169" s="42" t="str">
        <f>IF(AND(R169=1,T169=1),1,IF(AND(R169=1,T169=2),2,IF(AND(R169=1,T169=3),3,IF(AND(R169=1,T169=4),4,IF(AND(R169=1,T169=5),5,IF(AND(R169=2,T169=1),6,IF(AND(R169=2,T169=2),7,IF(AND(R169=2,T169=3),8,IF(AND(R169=2,T169=4),9,IF(AND(R169=2,T169=5),10,IF(AND(R169=3,T169=1),11,IF(AND(R169=3,T169=2),12,IF(AND(R169=3,T169=3),13,IF(AND(R169=3,T169=4),14,IF(AND(R169=3,T169=5),15,IF(AND(R169=4,T169=1),16,IF(AND(R169=4,T169=2),17,IF(AND(R169=4,T169=3),18,IF(AND(R169=4,T169=4),19,IF(AND(R169=4,T169=5),20,IF(AND(R169=5,T169=1),21,IF(AND(R169=5,T169=2),22,IF(AND(R169=5,T169=3),23,IF(AND(R169=5,T169=4),24,IF(AND(R169=5,T169=5),25,IF(AND(R169=1,T169=6),26,IF(AND(R169=1,T169=7),27,IF(AND(R169=1,T169=8),28,IF(AND(R169=2,T169=6),29,IF(AND(R169=2,T169=7),30,IF(AND(R169=2,T169=8),31,IF(AND(R169=3,T169=6),32,IF(AND(R169=3,T169=7),33,IF(AND(R169=3,T169=8),34,IF(AND(R169=4,T169=6),35,IF(AND(R169=4,T169=7),36,IF(AND(R169=4,T169=8),37,IF(AND(R169=5,T169=6),38,IF(AND(R169=5,T169=7),39,IF(AND(R169=5,T169=8),40,IF(AND(R169=6,T169=9),41,IF(AND(R169=6,T169=10),42,IF(AND(R169=6,T169=11),43,IF(AND(R169=7,T169=9),44,IF(AND(R169=7,T169=10),45,IF(AND(R169=7,T169=11),46,IF(AND(R169=8,T169=9),47,IF(AND(R169=8,T169=10),48,IF(AND(R169=8,T169=11),49,IF(AND(R169="",T169=""),"","Seleccione"))))))))))))))))))))))))))))))))))))))))))))))))))</f>
        <v>Seleccione</v>
      </c>
      <c r="V169" s="255" t="str">
        <f>IF(U169=1,'Etapa 2 - Análisis'!$Y$4,IF(U169=2,'Etapa 2 - Análisis'!$Z$4,IF(U169=6,'Etapa 2 - Análisis'!$AD$4,IF(U169=7,'Etapa 2 - Análisis'!$AE$4,IF(U169=11,'Etapa 2 - Análisis'!$AI$4,IF(U169=3,'Etapa 2 - Análisis'!$AA$4,IF(U169=8,'Etapa 2 - Análisis'!$AF$4,IF(U169=12,'Etapa 2 - Análisis'!$AJ$4,IF(U169=16,'Etapa 2 - Análisis'!$AN$4,IF(U169=4,'Etapa 2 - Análisis'!$AB$4,IF(U169=5,'Etapa 2 - Análisis'!$AC$4,IF(U169=9,'Etapa 2 - Análisis'!$AF$4,IF(U169=13,'Etapa 2 - Análisis'!$AK$4,IF(U169=17,'Etapa 2 - Análisis'!$AO$4,IF(U169=18,'Etapa 2 - Análisis'!$AP$4,IF(U169=21,'Etapa 2 - Análisis'!$AS$4,IF(U169=22,'Etapa 2 - Análisis'!$AT$4,IF(U169=10,'Etapa 2 - Análisis'!$AH$4,IF(U169=14,'Etapa 2 - Análisis'!$AL$4,IF(U169=15,'Etapa 2 - Análisis'!$AM$4,IF(U169=19,'Etapa 2 - Análisis'!$AQ$4,IF(U169=20,'Etapa 2 - Análisis'!$AR$4,IF(U169=23,'Etapa 2 - Análisis'!$AU$4,IF(U169=24,'Etapa 2 - Análisis'!$AV$4,IF(U169=25,'Etapa 2 - Análisis'!$AW$4,IF(U169=26,'Etapa 2 - Análisis'!$Y$13,IF(U169=27,'Etapa 2 - Análisis'!$Z$13,IF(U169=28,'Etapa 2 - Análisis'!$AA$13,IF(U169=29,'Etapa 2 - Análisis'!$AB$13,IF(U169=30,'Etapa 2 - Análisis'!$AC$13,IF(U169=31,'Etapa 2 - Análisis'!$AD$13,IF(U169=32,'Etapa 2 - Análisis'!$AE$13,IF(U169=33,'Etapa 2 - Análisis'!$AF$13,IF(U169=34,'Etapa 2 - Análisis'!$AG$13,IF(U169=35,'Etapa 2 - Análisis'!$AH$13,IF(U169=36,'Etapa 2 - Análisis'!$AI$13,IF(U169=37,'Etapa 2 - Análisis'!$AJ$13,IF(U169=38,'Etapa 2 - Análisis'!$AK$13,IF(U169=39,'Etapa 2 - Análisis'!$AL$13,IF(U169=40,'Etapa 2 - Análisis'!$AM$13,IF(U169=41,'Etapa 2 - Análisis'!$Y$8,IF(U169=42,'Etapa 2 - Análisis'!$Z$8,IF(U169=43,'Etapa 2 - Análisis'!$AA$8,IF(U169=44,'Etapa 2 - Análisis'!$AB$8,IF(U169=45,'Etapa 2 - Análisis'!$AC$8,IF(U169=46,'Etapa 2 - Análisis'!$AD$8,IF(U169=47,'Etapa 2 - Análisis'!$AE$8,IF(U169=48,'Etapa 2 - Análisis'!$AF$8,IF(U169=49,'Etapa 2 - Análisis'!$AG$8,IF(U169="","NO APLICA","Sin Zona"))))))))))))))))))))))))))))))))))))))))))))))))))</f>
        <v>Sin Zona</v>
      </c>
      <c r="W169" s="174" t="s">
        <v>541</v>
      </c>
      <c r="X169" s="102">
        <v>44900</v>
      </c>
      <c r="Y169" s="102">
        <v>44912</v>
      </c>
      <c r="Z169" s="174" t="s">
        <v>443</v>
      </c>
      <c r="AA169" s="278" t="s">
        <v>711</v>
      </c>
    </row>
    <row r="170" spans="1:27" x14ac:dyDescent="0.25">
      <c r="A170" s="257"/>
      <c r="B170" s="308"/>
      <c r="C170" s="253"/>
      <c r="D170" s="99"/>
      <c r="E170" s="261"/>
      <c r="F170" s="253"/>
      <c r="G170" s="158"/>
      <c r="H170" s="253"/>
      <c r="I170" s="158"/>
      <c r="J170" s="42"/>
      <c r="K170" s="255"/>
      <c r="L170" s="253"/>
      <c r="M170" s="80"/>
      <c r="N170" s="81" t="s">
        <v>218</v>
      </c>
      <c r="O170" s="158" t="str">
        <f t="shared" ref="O170:P173" si="32">IF($C$169="Oportunidad","NO APLICA","")</f>
        <v>NO APLICA</v>
      </c>
      <c r="P170" s="158" t="str">
        <f t="shared" si="32"/>
        <v>NO APLICA</v>
      </c>
      <c r="Q170" s="253"/>
      <c r="R170" s="158"/>
      <c r="S170" s="253"/>
      <c r="T170" s="158"/>
      <c r="U170" s="42"/>
      <c r="V170" s="255"/>
      <c r="W170" s="174"/>
      <c r="X170" s="101"/>
      <c r="Y170" s="101"/>
      <c r="Z170" s="174"/>
      <c r="AA170" s="279"/>
    </row>
    <row r="171" spans="1:27" x14ac:dyDescent="0.25">
      <c r="A171" s="257"/>
      <c r="B171" s="308"/>
      <c r="C171" s="253"/>
      <c r="D171" s="99"/>
      <c r="E171" s="261"/>
      <c r="F171" s="253"/>
      <c r="G171" s="158"/>
      <c r="H171" s="253"/>
      <c r="I171" s="158"/>
      <c r="J171" s="42"/>
      <c r="K171" s="255"/>
      <c r="L171" s="253"/>
      <c r="M171" s="80"/>
      <c r="N171" s="81" t="s">
        <v>218</v>
      </c>
      <c r="O171" s="158" t="str">
        <f t="shared" si="32"/>
        <v>NO APLICA</v>
      </c>
      <c r="P171" s="158" t="str">
        <f t="shared" si="32"/>
        <v>NO APLICA</v>
      </c>
      <c r="Q171" s="253"/>
      <c r="R171" s="158"/>
      <c r="S171" s="253"/>
      <c r="T171" s="158"/>
      <c r="U171" s="42"/>
      <c r="V171" s="255"/>
      <c r="W171" s="174"/>
      <c r="X171" s="101"/>
      <c r="Y171" s="101"/>
      <c r="Z171" s="174"/>
      <c r="AA171" s="279"/>
    </row>
    <row r="172" spans="1:27" x14ac:dyDescent="0.25">
      <c r="A172" s="257"/>
      <c r="B172" s="308"/>
      <c r="C172" s="253"/>
      <c r="D172" s="99"/>
      <c r="E172" s="261"/>
      <c r="F172" s="253"/>
      <c r="G172" s="158"/>
      <c r="H172" s="253"/>
      <c r="I172" s="158"/>
      <c r="J172" s="42"/>
      <c r="K172" s="255"/>
      <c r="L172" s="253"/>
      <c r="M172" s="80"/>
      <c r="N172" s="81" t="s">
        <v>218</v>
      </c>
      <c r="O172" s="158" t="str">
        <f t="shared" si="32"/>
        <v>NO APLICA</v>
      </c>
      <c r="P172" s="158" t="str">
        <f t="shared" si="32"/>
        <v>NO APLICA</v>
      </c>
      <c r="Q172" s="253"/>
      <c r="R172" s="158"/>
      <c r="S172" s="253"/>
      <c r="T172" s="158"/>
      <c r="U172" s="42"/>
      <c r="V172" s="255"/>
      <c r="W172" s="174"/>
      <c r="X172" s="101"/>
      <c r="Y172" s="101"/>
      <c r="Z172" s="174"/>
      <c r="AA172" s="279"/>
    </row>
    <row r="173" spans="1:27" x14ac:dyDescent="0.25">
      <c r="A173" s="257"/>
      <c r="B173" s="309"/>
      <c r="C173" s="254"/>
      <c r="E173" s="261"/>
      <c r="F173" s="254"/>
      <c r="G173" s="158"/>
      <c r="H173" s="254"/>
      <c r="I173" s="158"/>
      <c r="J173" s="42"/>
      <c r="K173" s="255"/>
      <c r="L173" s="254"/>
      <c r="M173" s="80"/>
      <c r="N173" s="81" t="s">
        <v>218</v>
      </c>
      <c r="O173" s="158" t="str">
        <f t="shared" si="32"/>
        <v>NO APLICA</v>
      </c>
      <c r="P173" s="158" t="str">
        <f t="shared" si="32"/>
        <v>NO APLICA</v>
      </c>
      <c r="Q173" s="254"/>
      <c r="R173" s="158"/>
      <c r="S173" s="254"/>
      <c r="T173" s="158"/>
      <c r="U173" s="42"/>
      <c r="V173" s="255"/>
      <c r="W173" s="126"/>
      <c r="X173" s="147"/>
      <c r="Y173" s="147"/>
      <c r="Z173" s="126"/>
      <c r="AA173" s="280"/>
    </row>
    <row r="174" spans="1:27" ht="49.5" customHeight="1" x14ac:dyDescent="0.25">
      <c r="A174" s="257">
        <v>34</v>
      </c>
      <c r="B174" s="262" t="s">
        <v>712</v>
      </c>
      <c r="C174" s="252" t="s">
        <v>288</v>
      </c>
      <c r="D174" s="80" t="s">
        <v>713</v>
      </c>
      <c r="E174" s="261" t="s">
        <v>714</v>
      </c>
      <c r="F174" s="252" t="s">
        <v>363</v>
      </c>
      <c r="G174" s="158">
        <f>IF(F174="1 - Rara vez",1,IF(F174="2 - Improbable",2,IF(F174="3 - Posible",3,IF(F174="4 - Probable",4,IF(F174="5 - Casi seguro",5,IF(F174="1 - Baja",6,IF(F174="2 - Media",7,IF(F174="3 - Alta",8,IF(F174="Seleccione",0)))))))))</f>
        <v>8</v>
      </c>
      <c r="H174" s="252" t="s">
        <v>366</v>
      </c>
      <c r="I174" s="158">
        <f>IF(H174="1 -Insignificante",1,IF(H174="2 -Menor",2,IF(H174="3 -Moderado",3,IF(H174="5 -Moderado",6,IF(H174="4 -Mayor",4,IF(H174="10 -Mayor",7,IF(H174="5 -Catastrófico",5,IF(H174="20 -Catastrófico",8,IF(H174="1 - Mínimo/Leve",9,IF(H174="2 - Importante",10,IF(H174="3 - Fuerte",11,IF(H174="Seleccione",0))))))))))))</f>
        <v>11</v>
      </c>
      <c r="J174" s="42">
        <f>IF(AND(G174=1,I174=1),1,IF(AND(G174=1,I174=2),2,IF(AND(G174=1,I174=3),3,IF(AND(G174=1,I174=4),4,IF(AND(G174=1,I174=5),5,IF(AND(G174=2,I174=1),6,IF(AND(G174=2,I174=2),7,IF(AND(G174=2,I174=3),8,IF(AND(G174=2,I174=4),9,IF(AND(G174=2,I174=5),10,IF(AND(G174=3,I174=1),11,IF(AND(G174=3,I174=2),12,IF(AND(G174=3,I174=3),13,IF(AND(G174=3,I174=4),14,IF(AND(G174=3,I174=5),15,IF(AND(G174=4,I174=1),16,IF(AND(G174=4,I174=2),17,IF(AND(G174=4,I174=3),18,IF(AND(G174=4,I174=4),19,IF(AND(G174=4,I174=5),20,IF(AND(G174=5,I174=1),21,IF(AND(G174=5,I174=2),22,IF(AND(G174=5,I174=3),23,IF(AND(G174=5,I174=4),24,IF(AND(G174=5,I174=5),25,IF(AND(G174=1,I174=6),26,IF(AND(G174=1,I174=7),27,IF(AND(G174=1,I174=8),28,IF(AND(G174=2,I174=6),29,IF(AND(G174=2,I174=7),30,IF(AND(G174=2,I174=8),31,IF(AND(G174=3,I174=6),32,IF(AND(G174=3,I174=7),33,IF(AND(G174=3,I174=8),34,IF(AND(G174=4,I174=6),35,IF(AND(G174=4,I174=7),36,IF(AND(G174=4,I174=8),37,IF(AND(G174=5,I174=6),38,IF(AND(G174=5,I174=7),39,IF(AND(G174=5,I174=8),40,IF(AND(G174=6,I174=9),41,IF(AND(G174=6,I174=10),42,IF(AND(G174=6,I174=11),43,IF(AND(G174=7,I174=9),44,IF(AND(G174=7,I174=10),45,IF(AND(G174=7,I174=11),46,IF(AND(G174=8,I174=9),47,IF(AND(G174=8,I174=10),48,IF(AND(G174=8,I174=11),49,"Seleccione")))))))))))))))))))))))))))))))))))))))))))))))))</f>
        <v>49</v>
      </c>
      <c r="K174" s="255" t="str">
        <f>IF(J174=1,'Etapa 2 - Análisis'!$Y$4,IF(J174=2,'Etapa 2 - Análisis'!$Z$4,IF(J174=6,'Etapa 2 - Análisis'!$AD$4,IF(J174=7,'Etapa 2 - Análisis'!$AE$4,IF(J174=11,'Etapa 2 - Análisis'!$AI$4,IF(J174=3,'Etapa 2 - Análisis'!$AA$4,IF(J174=8,'Etapa 2 - Análisis'!$AF$4,IF(J174=12,'Etapa 2 - Análisis'!$AJ$4,IF(J174=16,'Etapa 2 - Análisis'!$AN$4,IF(J174=4,'Etapa 2 - Análisis'!$AB$4,IF(J174=5,'Etapa 2 - Análisis'!$AC$4,IF(J174=9,'Etapa 2 - Análisis'!$AG$4,IF(J174=13,'Etapa 2 - Análisis'!$AK$4,IF(J174=17,'Etapa 2 - Análisis'!$AO$4,IF(J174=18,'Etapa 2 - Análisis'!$AP$4,IF(J174=21,'Etapa 2 - Análisis'!$AS$4,IF(J174=22,'Etapa 2 - Análisis'!$AT$4,IF(J174=10,'Etapa 2 - Análisis'!$AH$4,IF(J174=14,'Etapa 2 - Análisis'!$AL$4,IF(J174=15,'Etapa 2 - Análisis'!$AM$4,IF(J174=19,'Etapa 2 - Análisis'!$AQ$4,IF(J174=20,'Etapa 2 - Análisis'!$AR$4,IF(J174=23,'Etapa 2 - Análisis'!$AU$4,IF(J174=24,'Etapa 2 - Análisis'!$AV$4,IF(J174=25,'Etapa 2 - Análisis'!$AW$4,IF(J174=26,'Etapa 2 - Análisis'!$Y$13,IF(J174=27,'Etapa 2 - Análisis'!$Z$13,IF(J174=28,'Etapa 2 - Análisis'!$AA$13,IF(J174=29,'Etapa 2 - Análisis'!$AB$13,IF(J174=30,'Etapa 2 - Análisis'!$AC$13,IF(J174=31,'Etapa 2 - Análisis'!$AD$13,IF(J174=32,'Etapa 2 - Análisis'!$AE$13,IF(J174=33,'Etapa 2 - Análisis'!$AF$13,IF(J174=34,'Etapa 2 - Análisis'!$AG$13,IF(J174=35,'Etapa 2 - Análisis'!$AH$13,IF(J174=36,'Etapa 2 - Análisis'!$AI$13,IF(J174=37,'Etapa 2 - Análisis'!$AJ$13,IF(J174=38,'Etapa 2 - Análisis'!$AK$13,IF(J174=39,'Etapa 2 - Análisis'!$AL$13,IF(J174=40,'Etapa 2 - Análisis'!$AM$13,IF(J174=41,'Etapa 2 - Análisis'!$Y$8,IF(J174=42,'Etapa 2 - Análisis'!$Z$8,IF(J174=43,'Etapa 2 - Análisis'!$AA$8,IF(J174=44,'Etapa 2 - Análisis'!$AB$8,IF(J174=45,'Etapa 2 - Análisis'!$AC$8,IF(J174=46,'Etapa 2 - Análisis'!$AD$8,IF(J174=47,'Etapa 2 - Análisis'!$AE$8,IF(J174=48,'Etapa 2 - Análisis'!$AF$8,IF(J174=49,'Etapa 2 - Análisis'!$AG$8,"Sin Zona")))))))))))))))))))))))))))))))))))))))))))))))))</f>
        <v>ZONA DE OPORTUNIDAD MUY BENEFICIOSA</v>
      </c>
      <c r="L174" s="252" t="s">
        <v>371</v>
      </c>
      <c r="M174" s="80" t="s">
        <v>717</v>
      </c>
      <c r="N174" s="81" t="s">
        <v>218</v>
      </c>
      <c r="O174" s="158" t="str">
        <f>IF($C$174="Oportunidad","NO APLICA","")</f>
        <v>NO APLICA</v>
      </c>
      <c r="P174" s="158" t="str">
        <f>IF($C$174="Oportunidad","NO APLICA","")</f>
        <v>NO APLICA</v>
      </c>
      <c r="Q174" s="252" t="s">
        <v>218</v>
      </c>
      <c r="R174" s="158">
        <f>IF(Q174="1 - Rara vez",1,IF(Q174="2 - Improbable",2,IF(Q174="3 - Posible",3,IF(Q174="4 - Probable",4,IF(Q174="5 - Casi seguro",5,IF(Q174="1 - Baja",6,IF(Q174="2 - Media",7,IF(Q174="3 - Alta",8,IF(Q174="NO APLICA","",IF(Q174="Seleccione",0))))))))))</f>
        <v>0</v>
      </c>
      <c r="S174" s="252" t="s">
        <v>218</v>
      </c>
      <c r="T174" s="158">
        <f>IF(S174="1 -Insignificante",1,IF(S174="2 -Menor",2,IF(S174="3 -Moderado",3,IF(S174="4 -Mayor",4,IF(S174="10 -Mayor",7,IF(S174="5 -Catastrófico",5,IF(S174="5 -Moderado",6,IF(S174="20 -Catastrófico",8,IF(S174="1 - Mínimo/Leve",9,IF(S174="2 - Importante",10,IF(S174="3 - Fuerte",11,IF(S174="NO APLICA","",IF(S174="Seleccione",0)))))))))))))</f>
        <v>0</v>
      </c>
      <c r="U174" s="42" t="str">
        <f>IF(AND(R174=1,T174=1),1,IF(AND(R174=1,T174=2),2,IF(AND(R174=1,T174=3),3,IF(AND(R174=1,T174=4),4,IF(AND(R174=1,T174=5),5,IF(AND(R174=2,T174=1),6,IF(AND(R174=2,T174=2),7,IF(AND(R174=2,T174=3),8,IF(AND(R174=2,T174=4),9,IF(AND(R174=2,T174=5),10,IF(AND(R174=3,T174=1),11,IF(AND(R174=3,T174=2),12,IF(AND(R174=3,T174=3),13,IF(AND(R174=3,T174=4),14,IF(AND(R174=3,T174=5),15,IF(AND(R174=4,T174=1),16,IF(AND(R174=4,T174=2),17,IF(AND(R174=4,T174=3),18,IF(AND(R174=4,T174=4),19,IF(AND(R174=4,T174=5),20,IF(AND(R174=5,T174=1),21,IF(AND(R174=5,T174=2),22,IF(AND(R174=5,T174=3),23,IF(AND(R174=5,T174=4),24,IF(AND(R174=5,T174=5),25,IF(AND(R174=1,T174=6),26,IF(AND(R174=1,T174=7),27,IF(AND(R174=1,T174=8),28,IF(AND(R174=2,T174=6),29,IF(AND(R174=2,T174=7),30,IF(AND(R174=2,T174=8),31,IF(AND(R174=3,T174=6),32,IF(AND(R174=3,T174=7),33,IF(AND(R174=3,T174=8),34,IF(AND(R174=4,T174=6),35,IF(AND(R174=4,T174=7),36,IF(AND(R174=4,T174=8),37,IF(AND(R174=5,T174=6),38,IF(AND(R174=5,T174=7),39,IF(AND(R174=5,T174=8),40,IF(AND(R174=6,T174=9),41,IF(AND(R174=6,T174=10),42,IF(AND(R174=6,T174=11),43,IF(AND(R174=7,T174=9),44,IF(AND(R174=7,T174=10),45,IF(AND(R174=7,T174=11),46,IF(AND(R174=8,T174=9),47,IF(AND(R174=8,T174=10),48,IF(AND(R174=8,T174=11),49,IF(AND(R174="",T174=""),"","Seleccione"))))))))))))))))))))))))))))))))))))))))))))))))))</f>
        <v>Seleccione</v>
      </c>
      <c r="V174" s="255" t="str">
        <f>IF(U174=1,'Etapa 2 - Análisis'!$Y$4,IF(U174=2,'Etapa 2 - Análisis'!$Z$4,IF(U174=6,'Etapa 2 - Análisis'!$AD$4,IF(U174=7,'Etapa 2 - Análisis'!$AE$4,IF(U174=11,'Etapa 2 - Análisis'!$AI$4,IF(U174=3,'Etapa 2 - Análisis'!$AA$4,IF(U174=8,'Etapa 2 - Análisis'!$AF$4,IF(U174=12,'Etapa 2 - Análisis'!$AJ$4,IF(U174=16,'Etapa 2 - Análisis'!$AN$4,IF(U174=4,'Etapa 2 - Análisis'!$AB$4,IF(U174=5,'Etapa 2 - Análisis'!$AC$4,IF(U174=9,'Etapa 2 - Análisis'!$AF$4,IF(U174=13,'Etapa 2 - Análisis'!$AK$4,IF(U174=17,'Etapa 2 - Análisis'!$AO$4,IF(U174=18,'Etapa 2 - Análisis'!$AP$4,IF(U174=21,'Etapa 2 - Análisis'!$AS$4,IF(U174=22,'Etapa 2 - Análisis'!$AT$4,IF(U174=10,'Etapa 2 - Análisis'!$AH$4,IF(U174=14,'Etapa 2 - Análisis'!$AL$4,IF(U174=15,'Etapa 2 - Análisis'!$AM$4,IF(U174=19,'Etapa 2 - Análisis'!$AQ$4,IF(U174=20,'Etapa 2 - Análisis'!$AR$4,IF(U174=23,'Etapa 2 - Análisis'!$AU$4,IF(U174=24,'Etapa 2 - Análisis'!$AV$4,IF(U174=25,'Etapa 2 - Análisis'!$AW$4,IF(U174=26,'Etapa 2 - Análisis'!$Y$13,IF(U174=27,'Etapa 2 - Análisis'!$Z$13,IF(U174=28,'Etapa 2 - Análisis'!$AA$13,IF(U174=29,'Etapa 2 - Análisis'!$AB$13,IF(U174=30,'Etapa 2 - Análisis'!$AC$13,IF(U174=31,'Etapa 2 - Análisis'!$AD$13,IF(U174=32,'Etapa 2 - Análisis'!$AE$13,IF(U174=33,'Etapa 2 - Análisis'!$AF$13,IF(U174=34,'Etapa 2 - Análisis'!$AG$13,IF(U174=35,'Etapa 2 - Análisis'!$AH$13,IF(U174=36,'Etapa 2 - Análisis'!$AI$13,IF(U174=37,'Etapa 2 - Análisis'!$AJ$13,IF(U174=38,'Etapa 2 - Análisis'!$AK$13,IF(U174=39,'Etapa 2 - Análisis'!$AL$13,IF(U174=40,'Etapa 2 - Análisis'!$AM$13,IF(U174=41,'Etapa 2 - Análisis'!$Y$8,IF(U174=42,'Etapa 2 - Análisis'!$Z$8,IF(U174=43,'Etapa 2 - Análisis'!$AA$8,IF(U174=44,'Etapa 2 - Análisis'!$AB$8,IF(U174=45,'Etapa 2 - Análisis'!$AC$8,IF(U174=46,'Etapa 2 - Análisis'!$AD$8,IF(U174=47,'Etapa 2 - Análisis'!$AE$8,IF(U174=48,'Etapa 2 - Análisis'!$AF$8,IF(U174=49,'Etapa 2 - Análisis'!$AG$8,IF(U174="","NO APLICA","Sin Zona"))))))))))))))))))))))))))))))))))))))))))))))))))</f>
        <v>Sin Zona</v>
      </c>
      <c r="W174" s="174" t="s">
        <v>720</v>
      </c>
      <c r="X174" s="275" t="s">
        <v>441</v>
      </c>
      <c r="Y174" s="277"/>
      <c r="Z174" s="174" t="s">
        <v>721</v>
      </c>
      <c r="AA174" s="278" t="s">
        <v>722</v>
      </c>
    </row>
    <row r="175" spans="1:27" ht="54" customHeight="1" x14ac:dyDescent="0.25">
      <c r="A175" s="257"/>
      <c r="B175" s="263"/>
      <c r="C175" s="253"/>
      <c r="D175" s="80" t="s">
        <v>715</v>
      </c>
      <c r="E175" s="261"/>
      <c r="F175" s="253"/>
      <c r="G175" s="158"/>
      <c r="H175" s="253"/>
      <c r="I175" s="158"/>
      <c r="J175" s="42"/>
      <c r="K175" s="255"/>
      <c r="L175" s="253"/>
      <c r="M175" s="80" t="s">
        <v>718</v>
      </c>
      <c r="N175" s="81" t="s">
        <v>218</v>
      </c>
      <c r="O175" s="158" t="str">
        <f t="shared" ref="O175:P178" si="33">IF($C$174="Oportunidad","NO APLICA","")</f>
        <v>NO APLICA</v>
      </c>
      <c r="P175" s="158" t="str">
        <f t="shared" si="33"/>
        <v>NO APLICA</v>
      </c>
      <c r="Q175" s="253"/>
      <c r="R175" s="158"/>
      <c r="S175" s="253"/>
      <c r="T175" s="158"/>
      <c r="U175" s="42"/>
      <c r="V175" s="255"/>
      <c r="W175" s="174" t="s">
        <v>720</v>
      </c>
      <c r="X175" s="275" t="s">
        <v>723</v>
      </c>
      <c r="Y175" s="277"/>
      <c r="Z175" s="145" t="s">
        <v>724</v>
      </c>
      <c r="AA175" s="279"/>
    </row>
    <row r="176" spans="1:27" ht="63" customHeight="1" x14ac:dyDescent="0.25">
      <c r="A176" s="257"/>
      <c r="B176" s="263"/>
      <c r="C176" s="253"/>
      <c r="D176" s="80" t="s">
        <v>716</v>
      </c>
      <c r="E176" s="261"/>
      <c r="F176" s="253"/>
      <c r="G176" s="158"/>
      <c r="H176" s="253"/>
      <c r="I176" s="158"/>
      <c r="J176" s="42"/>
      <c r="K176" s="255"/>
      <c r="L176" s="253"/>
      <c r="M176" s="80" t="s">
        <v>719</v>
      </c>
      <c r="N176" s="81" t="s">
        <v>218</v>
      </c>
      <c r="O176" s="158" t="str">
        <f t="shared" si="33"/>
        <v>NO APLICA</v>
      </c>
      <c r="P176" s="158" t="str">
        <f t="shared" si="33"/>
        <v>NO APLICA</v>
      </c>
      <c r="Q176" s="253"/>
      <c r="R176" s="158"/>
      <c r="S176" s="253"/>
      <c r="T176" s="158"/>
      <c r="U176" s="42"/>
      <c r="V176" s="255"/>
      <c r="W176" s="174" t="s">
        <v>720</v>
      </c>
      <c r="X176" s="275" t="s">
        <v>441</v>
      </c>
      <c r="Y176" s="277"/>
      <c r="Z176" s="145" t="s">
        <v>725</v>
      </c>
      <c r="AA176" s="279"/>
    </row>
    <row r="177" spans="1:27" x14ac:dyDescent="0.25">
      <c r="A177" s="257"/>
      <c r="B177" s="263"/>
      <c r="C177" s="253"/>
      <c r="D177" s="80"/>
      <c r="E177" s="261"/>
      <c r="F177" s="253"/>
      <c r="G177" s="158"/>
      <c r="H177" s="253"/>
      <c r="I177" s="158"/>
      <c r="J177" s="42"/>
      <c r="K177" s="255"/>
      <c r="L177" s="253"/>
      <c r="M177" s="80"/>
      <c r="N177" s="81" t="s">
        <v>218</v>
      </c>
      <c r="O177" s="158" t="str">
        <f t="shared" si="33"/>
        <v>NO APLICA</v>
      </c>
      <c r="P177" s="158" t="str">
        <f t="shared" si="33"/>
        <v>NO APLICA</v>
      </c>
      <c r="Q177" s="253"/>
      <c r="R177" s="158"/>
      <c r="S177" s="253"/>
      <c r="T177" s="158"/>
      <c r="U177" s="42"/>
      <c r="V177" s="255"/>
      <c r="W177" s="145"/>
      <c r="X177" s="101"/>
      <c r="Y177" s="101"/>
      <c r="Z177" s="145"/>
      <c r="AA177" s="279"/>
    </row>
    <row r="178" spans="1:27" x14ac:dyDescent="0.25">
      <c r="A178" s="257"/>
      <c r="B178" s="264"/>
      <c r="C178" s="254"/>
      <c r="D178" s="80"/>
      <c r="E178" s="261"/>
      <c r="F178" s="254"/>
      <c r="G178" s="158"/>
      <c r="H178" s="254"/>
      <c r="I178" s="158"/>
      <c r="J178" s="42"/>
      <c r="K178" s="255"/>
      <c r="L178" s="254"/>
      <c r="M178" s="80"/>
      <c r="N178" s="81" t="s">
        <v>218</v>
      </c>
      <c r="O178" s="158" t="str">
        <f t="shared" si="33"/>
        <v>NO APLICA</v>
      </c>
      <c r="P178" s="158" t="str">
        <f t="shared" si="33"/>
        <v>NO APLICA</v>
      </c>
      <c r="Q178" s="254"/>
      <c r="R178" s="158"/>
      <c r="S178" s="254"/>
      <c r="T178" s="158"/>
      <c r="U178" s="42"/>
      <c r="V178" s="255"/>
      <c r="W178" s="145"/>
      <c r="X178" s="101"/>
      <c r="Y178" s="101"/>
      <c r="Z178" s="145"/>
      <c r="AA178" s="280"/>
    </row>
    <row r="179" spans="1:27" ht="70.5" customHeight="1" x14ac:dyDescent="0.25">
      <c r="A179" s="257">
        <v>35</v>
      </c>
      <c r="B179" s="262" t="s">
        <v>726</v>
      </c>
      <c r="C179" s="252" t="s">
        <v>288</v>
      </c>
      <c r="D179" s="99" t="s">
        <v>727</v>
      </c>
      <c r="E179" s="261" t="s">
        <v>728</v>
      </c>
      <c r="F179" s="252" t="s">
        <v>363</v>
      </c>
      <c r="G179" s="158">
        <f>IF(F179="1 - Rara vez",1,IF(F179="2 - Improbable",2,IF(F179="3 - Posible",3,IF(F179="4 - Probable",4,IF(F179="5 - Casi seguro",5,IF(F179="1 - Baja",6,IF(F179="2 - Media",7,IF(F179="3 - Alta",8,IF(F179="Seleccione",0)))))))))</f>
        <v>8</v>
      </c>
      <c r="H179" s="252" t="s">
        <v>366</v>
      </c>
      <c r="I179" s="158">
        <f>IF(H179="1 -Insignificante",1,IF(H179="2 -Menor",2,IF(H179="3 -Moderado",3,IF(H179="5 -Moderado",6,IF(H179="4 -Mayor",4,IF(H179="10 -Mayor",7,IF(H179="5 -Catastrófico",5,IF(H179="20 -Catastrófico",8,IF(H179="1 - Mínimo/Leve",9,IF(H179="2 - Importante",10,IF(H179="3 - Fuerte",11,IF(H179="Seleccione",0))))))))))))</f>
        <v>11</v>
      </c>
      <c r="J179" s="42">
        <f>IF(AND(G179=1,I179=1),1,IF(AND(G179=1,I179=2),2,IF(AND(G179=1,I179=3),3,IF(AND(G179=1,I179=4),4,IF(AND(G179=1,I179=5),5,IF(AND(G179=2,I179=1),6,IF(AND(G179=2,I179=2),7,IF(AND(G179=2,I179=3),8,IF(AND(G179=2,I179=4),9,IF(AND(G179=2,I179=5),10,IF(AND(G179=3,I179=1),11,IF(AND(G179=3,I179=2),12,IF(AND(G179=3,I179=3),13,IF(AND(G179=3,I179=4),14,IF(AND(G179=3,I179=5),15,IF(AND(G179=4,I179=1),16,IF(AND(G179=4,I179=2),17,IF(AND(G179=4,I179=3),18,IF(AND(G179=4,I179=4),19,IF(AND(G179=4,I179=5),20,IF(AND(G179=5,I179=1),21,IF(AND(G179=5,I179=2),22,IF(AND(G179=5,I179=3),23,IF(AND(G179=5,I179=4),24,IF(AND(G179=5,I179=5),25,IF(AND(G179=1,I179=6),26,IF(AND(G179=1,I179=7),27,IF(AND(G179=1,I179=8),28,IF(AND(G179=2,I179=6),29,IF(AND(G179=2,I179=7),30,IF(AND(G179=2,I179=8),31,IF(AND(G179=3,I179=6),32,IF(AND(G179=3,I179=7),33,IF(AND(G179=3,I179=8),34,IF(AND(G179=4,I179=6),35,IF(AND(G179=4,I179=7),36,IF(AND(G179=4,I179=8),37,IF(AND(G179=5,I179=6),38,IF(AND(G179=5,I179=7),39,IF(AND(G179=5,I179=8),40,IF(AND(G179=6,I179=9),41,IF(AND(G179=6,I179=10),42,IF(AND(G179=6,I179=11),43,IF(AND(G179=7,I179=9),44,IF(AND(G179=7,I179=10),45,IF(AND(G179=7,I179=11),46,IF(AND(G179=8,I179=9),47,IF(AND(G179=8,I179=10),48,IF(AND(G179=8,I179=11),49,"Seleccione")))))))))))))))))))))))))))))))))))))))))))))))))</f>
        <v>49</v>
      </c>
      <c r="K179" s="255" t="str">
        <f>IF(J179=1,'Etapa 2 - Análisis'!$Y$4,IF(J179=2,'Etapa 2 - Análisis'!$Z$4,IF(J179=6,'Etapa 2 - Análisis'!$AD$4,IF(J179=7,'Etapa 2 - Análisis'!$AE$4,IF(J179=11,'Etapa 2 - Análisis'!$AI$4,IF(J179=3,'Etapa 2 - Análisis'!$AA$4,IF(J179=8,'Etapa 2 - Análisis'!$AF$4,IF(J179=12,'Etapa 2 - Análisis'!$AJ$4,IF(J179=16,'Etapa 2 - Análisis'!$AN$4,IF(J179=4,'Etapa 2 - Análisis'!$AB$4,IF(J179=5,'Etapa 2 - Análisis'!$AC$4,IF(J179=9,'Etapa 2 - Análisis'!$AG$4,IF(J179=13,'Etapa 2 - Análisis'!$AK$4,IF(J179=17,'Etapa 2 - Análisis'!$AO$4,IF(J179=18,'Etapa 2 - Análisis'!$AP$4,IF(J179=21,'Etapa 2 - Análisis'!$AS$4,IF(J179=22,'Etapa 2 - Análisis'!$AT$4,IF(J179=10,'Etapa 2 - Análisis'!$AH$4,IF(J179=14,'Etapa 2 - Análisis'!$AL$4,IF(J179=15,'Etapa 2 - Análisis'!$AM$4,IF(J179=19,'Etapa 2 - Análisis'!$AQ$4,IF(J179=20,'Etapa 2 - Análisis'!$AR$4,IF(J179=23,'Etapa 2 - Análisis'!$AU$4,IF(J179=24,'Etapa 2 - Análisis'!$AV$4,IF(J179=25,'Etapa 2 - Análisis'!$AW$4,IF(J179=26,'Etapa 2 - Análisis'!$Y$13,IF(J179=27,'Etapa 2 - Análisis'!$Z$13,IF(J179=28,'Etapa 2 - Análisis'!$AA$13,IF(J179=29,'Etapa 2 - Análisis'!$AB$13,IF(J179=30,'Etapa 2 - Análisis'!$AC$13,IF(J179=31,'Etapa 2 - Análisis'!$AD$13,IF(J179=32,'Etapa 2 - Análisis'!$AE$13,IF(J179=33,'Etapa 2 - Análisis'!$AF$13,IF(J179=34,'Etapa 2 - Análisis'!$AG$13,IF(J179=35,'Etapa 2 - Análisis'!$AH$13,IF(J179=36,'Etapa 2 - Análisis'!$AI$13,IF(J179=37,'Etapa 2 - Análisis'!$AJ$13,IF(J179=38,'Etapa 2 - Análisis'!$AK$13,IF(J179=39,'Etapa 2 - Análisis'!$AL$13,IF(J179=40,'Etapa 2 - Análisis'!$AM$13,IF(J179=41,'Etapa 2 - Análisis'!$Y$8,IF(J179=42,'Etapa 2 - Análisis'!$Z$8,IF(J179=43,'Etapa 2 - Análisis'!$AA$8,IF(J179=44,'Etapa 2 - Análisis'!$AB$8,IF(J179=45,'Etapa 2 - Análisis'!$AC$8,IF(J179=46,'Etapa 2 - Análisis'!$AD$8,IF(J179=47,'Etapa 2 - Análisis'!$AE$8,IF(J179=48,'Etapa 2 - Análisis'!$AF$8,IF(J179=49,'Etapa 2 - Análisis'!$AG$8,"Sin Zona")))))))))))))))))))))))))))))))))))))))))))))))))</f>
        <v>ZONA DE OPORTUNIDAD MUY BENEFICIOSA</v>
      </c>
      <c r="L179" s="252" t="s">
        <v>371</v>
      </c>
      <c r="M179" s="80" t="s">
        <v>729</v>
      </c>
      <c r="N179" s="81" t="s">
        <v>218</v>
      </c>
      <c r="O179" s="158" t="str">
        <f>IF($C$179="Oportunidad","NO APLICA","")</f>
        <v>NO APLICA</v>
      </c>
      <c r="P179" s="165" t="str">
        <f>IF($C$179="Oportunidad","NO APLICA","")</f>
        <v>NO APLICA</v>
      </c>
      <c r="Q179" s="252" t="s">
        <v>218</v>
      </c>
      <c r="R179" s="158">
        <f>IF(Q179="1 - Rara vez",1,IF(Q179="2 - Improbable",2,IF(Q179="3 - Posible",3,IF(Q179="4 - Probable",4,IF(Q179="5 - Casi seguro",5,IF(Q179="1 - Baja",6,IF(Q179="2 - Media",7,IF(Q179="3 - Alta",8,IF(Q179="NO APLICA","",IF(Q179="Seleccione",0))))))))))</f>
        <v>0</v>
      </c>
      <c r="S179" s="252" t="s">
        <v>218</v>
      </c>
      <c r="T179" s="158">
        <f>IF(S179="1 -Insignificante",1,IF(S179="2 -Menor",2,IF(S179="3 -Moderado",3,IF(S179="4 -Mayor",4,IF(S179="10 -Mayor",7,IF(S179="5 -Catastrófico",5,IF(S179="5 -Moderado",6,IF(S179="20 -Catastrófico",8,IF(S179="1 - Mínimo/Leve",9,IF(S179="2 - Importante",10,IF(S179="3 - Fuerte",11,IF(S179="NO APLICA","",IF(S179="Seleccione",0)))))))))))))</f>
        <v>0</v>
      </c>
      <c r="U179" s="42" t="str">
        <f>IF(AND(R179=1,T179=1),1,IF(AND(R179=1,T179=2),2,IF(AND(R179=1,T179=3),3,IF(AND(R179=1,T179=4),4,IF(AND(R179=1,T179=5),5,IF(AND(R179=2,T179=1),6,IF(AND(R179=2,T179=2),7,IF(AND(R179=2,T179=3),8,IF(AND(R179=2,T179=4),9,IF(AND(R179=2,T179=5),10,IF(AND(R179=3,T179=1),11,IF(AND(R179=3,T179=2),12,IF(AND(R179=3,T179=3),13,IF(AND(R179=3,T179=4),14,IF(AND(R179=3,T179=5),15,IF(AND(R179=4,T179=1),16,IF(AND(R179=4,T179=2),17,IF(AND(R179=4,T179=3),18,IF(AND(R179=4,T179=4),19,IF(AND(R179=4,T179=5),20,IF(AND(R179=5,T179=1),21,IF(AND(R179=5,T179=2),22,IF(AND(R179=5,T179=3),23,IF(AND(R179=5,T179=4),24,IF(AND(R179=5,T179=5),25,IF(AND(R179=1,T179=6),26,IF(AND(R179=1,T179=7),27,IF(AND(R179=1,T179=8),28,IF(AND(R179=2,T179=6),29,IF(AND(R179=2,T179=7),30,IF(AND(R179=2,T179=8),31,IF(AND(R179=3,T179=6),32,IF(AND(R179=3,T179=7),33,IF(AND(R179=3,T179=8),34,IF(AND(R179=4,T179=6),35,IF(AND(R179=4,T179=7),36,IF(AND(R179=4,T179=8),37,IF(AND(R179=5,T179=6),38,IF(AND(R179=5,T179=7),39,IF(AND(R179=5,T179=8),40,IF(AND(R179=6,T179=9),41,IF(AND(R179=6,T179=10),42,IF(AND(R179=6,T179=11),43,IF(AND(R179=7,T179=9),44,IF(AND(R179=7,T179=10),45,IF(AND(R179=7,T179=11),46,IF(AND(R179=8,T179=9),47,IF(AND(R179=8,T179=10),48,IF(AND(R179=8,T179=11),49,IF(AND(R179="",T179=""),"","Seleccione"))))))))))))))))))))))))))))))))))))))))))))))))))</f>
        <v>Seleccione</v>
      </c>
      <c r="V179" s="255" t="str">
        <f>IF(U179=1,'Etapa 2 - Análisis'!$Y$4,IF(U179=2,'Etapa 2 - Análisis'!$Z$4,IF(U179=6,'Etapa 2 - Análisis'!$AD$4,IF(U179=7,'Etapa 2 - Análisis'!$AE$4,IF(U179=11,'Etapa 2 - Análisis'!$AI$4,IF(U179=3,'Etapa 2 - Análisis'!$AA$4,IF(U179=8,'Etapa 2 - Análisis'!$AF$4,IF(U179=12,'Etapa 2 - Análisis'!$AJ$4,IF(U179=16,'Etapa 2 - Análisis'!$AN$4,IF(U179=4,'Etapa 2 - Análisis'!$AB$4,IF(U179=5,'Etapa 2 - Análisis'!$AC$4,IF(U179=9,'Etapa 2 - Análisis'!$AF$4,IF(U179=13,'Etapa 2 - Análisis'!$AK$4,IF(U179=17,'Etapa 2 - Análisis'!$AO$4,IF(U179=18,'Etapa 2 - Análisis'!$AP$4,IF(U179=21,'Etapa 2 - Análisis'!$AS$4,IF(U179=22,'Etapa 2 - Análisis'!$AT$4,IF(U179=10,'Etapa 2 - Análisis'!$AH$4,IF(U179=14,'Etapa 2 - Análisis'!$AL$4,IF(U179=15,'Etapa 2 - Análisis'!$AM$4,IF(U179=19,'Etapa 2 - Análisis'!$AQ$4,IF(U179=20,'Etapa 2 - Análisis'!$AR$4,IF(U179=23,'Etapa 2 - Análisis'!$AU$4,IF(U179=24,'Etapa 2 - Análisis'!$AV$4,IF(U179=25,'Etapa 2 - Análisis'!$AW$4,IF(U179=26,'Etapa 2 - Análisis'!$Y$13,IF(U179=27,'Etapa 2 - Análisis'!$Z$13,IF(U179=28,'Etapa 2 - Análisis'!$AA$13,IF(U179=29,'Etapa 2 - Análisis'!$AB$13,IF(U179=30,'Etapa 2 - Análisis'!$AC$13,IF(U179=31,'Etapa 2 - Análisis'!$AD$13,IF(U179=32,'Etapa 2 - Análisis'!$AE$13,IF(U179=33,'Etapa 2 - Análisis'!$AF$13,IF(U179=34,'Etapa 2 - Análisis'!$AG$13,IF(U179=35,'Etapa 2 - Análisis'!$AH$13,IF(U179=36,'Etapa 2 - Análisis'!$AI$13,IF(U179=37,'Etapa 2 - Análisis'!$AJ$13,IF(U179=38,'Etapa 2 - Análisis'!$AK$13,IF(U179=39,'Etapa 2 - Análisis'!$AL$13,IF(U179=40,'Etapa 2 - Análisis'!$AM$13,IF(U179=41,'Etapa 2 - Análisis'!$Y$8,IF(U179=42,'Etapa 2 - Análisis'!$Z$8,IF(U179=43,'Etapa 2 - Análisis'!$AA$8,IF(U179=44,'Etapa 2 - Análisis'!$AB$8,IF(U179=45,'Etapa 2 - Análisis'!$AC$8,IF(U179=46,'Etapa 2 - Análisis'!$AD$8,IF(U179=47,'Etapa 2 - Análisis'!$AE$8,IF(U179=48,'Etapa 2 - Análisis'!$AF$8,IF(U179=49,'Etapa 2 - Análisis'!$AG$8,IF(U179="","NO APLICA","Sin Zona"))))))))))))))))))))))))))))))))))))))))))))))))))</f>
        <v>Sin Zona</v>
      </c>
      <c r="W179" s="174" t="s">
        <v>720</v>
      </c>
      <c r="X179" s="301" t="s">
        <v>732</v>
      </c>
      <c r="Y179" s="302"/>
      <c r="Z179" s="145" t="s">
        <v>733</v>
      </c>
      <c r="AA179" s="278" t="s">
        <v>734</v>
      </c>
    </row>
    <row r="180" spans="1:27" ht="42" customHeight="1" x14ac:dyDescent="0.25">
      <c r="A180" s="257"/>
      <c r="B180" s="263"/>
      <c r="C180" s="253"/>
      <c r="D180" s="99"/>
      <c r="E180" s="261"/>
      <c r="F180" s="253"/>
      <c r="G180" s="158"/>
      <c r="H180" s="253"/>
      <c r="I180" s="158"/>
      <c r="J180" s="42"/>
      <c r="K180" s="255"/>
      <c r="L180" s="253"/>
      <c r="M180" s="80" t="s">
        <v>730</v>
      </c>
      <c r="N180" s="81" t="s">
        <v>218</v>
      </c>
      <c r="O180" s="165" t="str">
        <f t="shared" ref="O180:P183" si="34">IF($C$179="Oportunidad","NO APLICA","")</f>
        <v>NO APLICA</v>
      </c>
      <c r="P180" s="165" t="str">
        <f t="shared" si="34"/>
        <v>NO APLICA</v>
      </c>
      <c r="Q180" s="253"/>
      <c r="R180" s="158"/>
      <c r="S180" s="253"/>
      <c r="T180" s="158"/>
      <c r="U180" s="42"/>
      <c r="V180" s="255"/>
      <c r="W180" s="174" t="s">
        <v>720</v>
      </c>
      <c r="X180" s="303"/>
      <c r="Y180" s="304"/>
      <c r="Z180" s="145" t="s">
        <v>735</v>
      </c>
      <c r="AA180" s="279"/>
    </row>
    <row r="181" spans="1:27" ht="40.5" customHeight="1" x14ac:dyDescent="0.25">
      <c r="A181" s="257"/>
      <c r="B181" s="263"/>
      <c r="C181" s="253"/>
      <c r="D181" s="99"/>
      <c r="E181" s="261"/>
      <c r="F181" s="253"/>
      <c r="G181" s="158"/>
      <c r="H181" s="253"/>
      <c r="I181" s="158"/>
      <c r="J181" s="42"/>
      <c r="K181" s="255"/>
      <c r="L181" s="253"/>
      <c r="M181" s="80" t="s">
        <v>731</v>
      </c>
      <c r="N181" s="81" t="s">
        <v>218</v>
      </c>
      <c r="O181" s="165" t="str">
        <f t="shared" si="34"/>
        <v>NO APLICA</v>
      </c>
      <c r="P181" s="165" t="str">
        <f t="shared" si="34"/>
        <v>NO APLICA</v>
      </c>
      <c r="Q181" s="253"/>
      <c r="R181" s="158"/>
      <c r="S181" s="253"/>
      <c r="T181" s="158"/>
      <c r="U181" s="42"/>
      <c r="V181" s="255"/>
      <c r="W181" s="174" t="s">
        <v>720</v>
      </c>
      <c r="X181" s="305"/>
      <c r="Y181" s="306"/>
      <c r="Z181" s="145" t="s">
        <v>736</v>
      </c>
      <c r="AA181" s="279"/>
    </row>
    <row r="182" spans="1:27" x14ac:dyDescent="0.25">
      <c r="A182" s="257"/>
      <c r="B182" s="263"/>
      <c r="C182" s="253"/>
      <c r="D182" s="173"/>
      <c r="E182" s="261"/>
      <c r="F182" s="253"/>
      <c r="G182" s="158"/>
      <c r="H182" s="253"/>
      <c r="I182" s="158"/>
      <c r="J182" s="42"/>
      <c r="K182" s="255"/>
      <c r="L182" s="253"/>
      <c r="M182" s="80"/>
      <c r="N182" s="81" t="s">
        <v>218</v>
      </c>
      <c r="O182" s="165" t="str">
        <f t="shared" si="34"/>
        <v>NO APLICA</v>
      </c>
      <c r="P182" s="165" t="str">
        <f t="shared" si="34"/>
        <v>NO APLICA</v>
      </c>
      <c r="Q182" s="253"/>
      <c r="R182" s="158"/>
      <c r="S182" s="253"/>
      <c r="T182" s="158"/>
      <c r="U182" s="42"/>
      <c r="V182" s="255"/>
      <c r="W182" s="145"/>
      <c r="X182" s="101"/>
      <c r="Y182" s="101"/>
      <c r="Z182" s="162"/>
      <c r="AA182" s="279"/>
    </row>
    <row r="183" spans="1:27" x14ac:dyDescent="0.25">
      <c r="A183" s="257"/>
      <c r="B183" s="264"/>
      <c r="C183" s="254"/>
      <c r="D183" s="126"/>
      <c r="E183" s="261"/>
      <c r="F183" s="254"/>
      <c r="G183" s="158"/>
      <c r="H183" s="254"/>
      <c r="I183" s="158"/>
      <c r="J183" s="42"/>
      <c r="K183" s="255"/>
      <c r="L183" s="254"/>
      <c r="M183" s="80"/>
      <c r="N183" s="81" t="s">
        <v>218</v>
      </c>
      <c r="O183" s="165" t="str">
        <f t="shared" si="34"/>
        <v>NO APLICA</v>
      </c>
      <c r="P183" s="165" t="str">
        <f t="shared" si="34"/>
        <v>NO APLICA</v>
      </c>
      <c r="Q183" s="254"/>
      <c r="R183" s="158"/>
      <c r="S183" s="254"/>
      <c r="T183" s="158"/>
      <c r="U183" s="42"/>
      <c r="V183" s="255"/>
      <c r="W183" s="145"/>
      <c r="X183" s="101"/>
      <c r="Y183" s="101"/>
      <c r="Z183" s="162"/>
      <c r="AA183" s="280"/>
    </row>
    <row r="184" spans="1:27" ht="187.5" customHeight="1" x14ac:dyDescent="0.25">
      <c r="A184" s="257">
        <v>36</v>
      </c>
      <c r="B184" s="262" t="s">
        <v>737</v>
      </c>
      <c r="C184" s="252" t="s">
        <v>288</v>
      </c>
      <c r="D184" s="80" t="s">
        <v>738</v>
      </c>
      <c r="E184" s="258" t="s">
        <v>739</v>
      </c>
      <c r="F184" s="252" t="s">
        <v>363</v>
      </c>
      <c r="G184" s="158">
        <f>IF(F184="1 - Rara vez",1,IF(F184="2 - Improbable",2,IF(F184="3 - Posible",3,IF(F184="4 - Probable",4,IF(F184="5 - Casi seguro",5,IF(F184="1 - Baja",6,IF(F184="2 - Media",7,IF(F184="3 - Alta",8,IF(F184="Seleccione",0)))))))))</f>
        <v>8</v>
      </c>
      <c r="H184" s="252" t="s">
        <v>366</v>
      </c>
      <c r="I184" s="158">
        <f>IF(H184="1 -Insignificante",1,IF(H184="2 -Menor",2,IF(H184="3 -Moderado",3,IF(H184="5 -Moderado",6,IF(H184="4 -Mayor",4,IF(H184="10 -Mayor",7,IF(H184="5 -Catastrófico",5,IF(H184="20 -Catastrófico",8,IF(H184="1 - Mínimo/Leve",9,IF(H184="2 - Importante",10,IF(H184="3 - Fuerte",11,IF(H184="Seleccione",0))))))))))))</f>
        <v>11</v>
      </c>
      <c r="J184" s="42">
        <f>IF(AND(G184=1,I184=1),1,IF(AND(G184=1,I184=2),2,IF(AND(G184=1,I184=3),3,IF(AND(G184=1,I184=4),4,IF(AND(G184=1,I184=5),5,IF(AND(G184=2,I184=1),6,IF(AND(G184=2,I184=2),7,IF(AND(G184=2,I184=3),8,IF(AND(G184=2,I184=4),9,IF(AND(G184=2,I184=5),10,IF(AND(G184=3,I184=1),11,IF(AND(G184=3,I184=2),12,IF(AND(G184=3,I184=3),13,IF(AND(G184=3,I184=4),14,IF(AND(G184=3,I184=5),15,IF(AND(G184=4,I184=1),16,IF(AND(G184=4,I184=2),17,IF(AND(G184=4,I184=3),18,IF(AND(G184=4,I184=4),19,IF(AND(G184=4,I184=5),20,IF(AND(G184=5,I184=1),21,IF(AND(G184=5,I184=2),22,IF(AND(G184=5,I184=3),23,IF(AND(G184=5,I184=4),24,IF(AND(G184=5,I184=5),25,IF(AND(G184=1,I184=6),26,IF(AND(G184=1,I184=7),27,IF(AND(G184=1,I184=8),28,IF(AND(G184=2,I184=6),29,IF(AND(G184=2,I184=7),30,IF(AND(G184=2,I184=8),31,IF(AND(G184=3,I184=6),32,IF(AND(G184=3,I184=7),33,IF(AND(G184=3,I184=8),34,IF(AND(G184=4,I184=6),35,IF(AND(G184=4,I184=7),36,IF(AND(G184=4,I184=8),37,IF(AND(G184=5,I184=6),38,IF(AND(G184=5,I184=7),39,IF(AND(G184=5,I184=8),40,IF(AND(G184=6,I184=9),41,IF(AND(G184=6,I184=10),42,IF(AND(G184=6,I184=11),43,IF(AND(G184=7,I184=9),44,IF(AND(G184=7,I184=10),45,IF(AND(G184=7,I184=11),46,IF(AND(G184=8,I184=9),47,IF(AND(G184=8,I184=10),48,IF(AND(G184=8,I184=11),49,"Seleccione")))))))))))))))))))))))))))))))))))))))))))))))))</f>
        <v>49</v>
      </c>
      <c r="K184" s="255" t="str">
        <f>IF(J184=1,'Etapa 2 - Análisis'!$Y$4,IF(J184=2,'Etapa 2 - Análisis'!$Z$4,IF(J184=6,'Etapa 2 - Análisis'!$AD$4,IF(J184=7,'Etapa 2 - Análisis'!$AE$4,IF(J184=11,'Etapa 2 - Análisis'!$AI$4,IF(J184=3,'Etapa 2 - Análisis'!$AA$4,IF(J184=8,'Etapa 2 - Análisis'!$AF$4,IF(J184=12,'Etapa 2 - Análisis'!$AJ$4,IF(J184=16,'Etapa 2 - Análisis'!$AN$4,IF(J184=4,'Etapa 2 - Análisis'!$AB$4,IF(J184=5,'Etapa 2 - Análisis'!$AC$4,IF(J184=9,'Etapa 2 - Análisis'!$AG$4,IF(J184=13,'Etapa 2 - Análisis'!$AK$4,IF(J184=17,'Etapa 2 - Análisis'!$AO$4,IF(J184=18,'Etapa 2 - Análisis'!$AP$4,IF(J184=21,'Etapa 2 - Análisis'!$AS$4,IF(J184=22,'Etapa 2 - Análisis'!$AT$4,IF(J184=10,'Etapa 2 - Análisis'!$AH$4,IF(J184=14,'Etapa 2 - Análisis'!$AL$4,IF(J184=15,'Etapa 2 - Análisis'!$AM$4,IF(J184=19,'Etapa 2 - Análisis'!$AQ$4,IF(J184=20,'Etapa 2 - Análisis'!$AR$4,IF(J184=23,'Etapa 2 - Análisis'!$AU$4,IF(J184=24,'Etapa 2 - Análisis'!$AV$4,IF(J184=25,'Etapa 2 - Análisis'!$AW$4,IF(J184=26,'Etapa 2 - Análisis'!$Y$13,IF(J184=27,'Etapa 2 - Análisis'!$Z$13,IF(J184=28,'Etapa 2 - Análisis'!$AA$13,IF(J184=29,'Etapa 2 - Análisis'!$AB$13,IF(J184=30,'Etapa 2 - Análisis'!$AC$13,IF(J184=31,'Etapa 2 - Análisis'!$AD$13,IF(J184=32,'Etapa 2 - Análisis'!$AE$13,IF(J184=33,'Etapa 2 - Análisis'!$AF$13,IF(J184=34,'Etapa 2 - Análisis'!$AG$13,IF(J184=35,'Etapa 2 - Análisis'!$AH$13,IF(J184=36,'Etapa 2 - Análisis'!$AI$13,IF(J184=37,'Etapa 2 - Análisis'!$AJ$13,IF(J184=38,'Etapa 2 - Análisis'!$AK$13,IF(J184=39,'Etapa 2 - Análisis'!$AL$13,IF(J184=40,'Etapa 2 - Análisis'!$AM$13,IF(J184=41,'Etapa 2 - Análisis'!$Y$8,IF(J184=42,'Etapa 2 - Análisis'!$Z$8,IF(J184=43,'Etapa 2 - Análisis'!$AA$8,IF(J184=44,'Etapa 2 - Análisis'!$AB$8,IF(J184=45,'Etapa 2 - Análisis'!$AC$8,IF(J184=46,'Etapa 2 - Análisis'!$AD$8,IF(J184=47,'Etapa 2 - Análisis'!$AE$8,IF(J184=48,'Etapa 2 - Análisis'!$AF$8,IF(J184=49,'Etapa 2 - Análisis'!$AG$8,"Sin Zona")))))))))))))))))))))))))))))))))))))))))))))))))</f>
        <v>ZONA DE OPORTUNIDAD MUY BENEFICIOSA</v>
      </c>
      <c r="L184" s="252" t="s">
        <v>371</v>
      </c>
      <c r="M184" s="99" t="s">
        <v>740</v>
      </c>
      <c r="N184" s="81" t="s">
        <v>218</v>
      </c>
      <c r="O184" s="164" t="str">
        <f>IF($C$184="Oportunidad","NO APLICA","")</f>
        <v>NO APLICA</v>
      </c>
      <c r="P184" s="164" t="str">
        <f>IF($C$184="Oportunidad","NO APLICA","")</f>
        <v>NO APLICA</v>
      </c>
      <c r="Q184" s="252" t="s">
        <v>218</v>
      </c>
      <c r="R184" s="158">
        <f>IF(Q184="1 - Rara vez",1,IF(Q184="2 - Improbable",2,IF(Q184="3 - Posible",3,IF(Q184="4 - Probable",4,IF(Q184="5 - Casi seguro",5,IF(Q184="1 - Baja",6,IF(Q184="2 - Media",7,IF(Q184="3 - Alta",8,IF(Q184="NO APLICA","",IF(Q184="Seleccione",0))))))))))</f>
        <v>0</v>
      </c>
      <c r="S184" s="252" t="s">
        <v>218</v>
      </c>
      <c r="T184" s="158">
        <f>IF(S184="1 -Insignificante",1,IF(S184="2 -Menor",2,IF(S184="3 -Moderado",3,IF(S184="4 -Mayor",4,IF(S184="10 -Mayor",7,IF(S184="5 -Catastrófico",5,IF(S184="5 -Moderado",6,IF(S184="20 -Catastrófico",8,IF(S184="1 - Mínimo/Leve",9,IF(S184="2 - Importante",10,IF(S184="3 - Fuerte",11,IF(S184="NO APLICA","",IF(S184="Seleccione",0)))))))))))))</f>
        <v>0</v>
      </c>
      <c r="U184" s="42" t="str">
        <f>IF(AND(R184=1,T184=1),1,IF(AND(R184=1,T184=2),2,IF(AND(R184=1,T184=3),3,IF(AND(R184=1,T184=4),4,IF(AND(R184=1,T184=5),5,IF(AND(R184=2,T184=1),6,IF(AND(R184=2,T184=2),7,IF(AND(R184=2,T184=3),8,IF(AND(R184=2,T184=4),9,IF(AND(R184=2,T184=5),10,IF(AND(R184=3,T184=1),11,IF(AND(R184=3,T184=2),12,IF(AND(R184=3,T184=3),13,IF(AND(R184=3,T184=4),14,IF(AND(R184=3,T184=5),15,IF(AND(R184=4,T184=1),16,IF(AND(R184=4,T184=2),17,IF(AND(R184=4,T184=3),18,IF(AND(R184=4,T184=4),19,IF(AND(R184=4,T184=5),20,IF(AND(R184=5,T184=1),21,IF(AND(R184=5,T184=2),22,IF(AND(R184=5,T184=3),23,IF(AND(R184=5,T184=4),24,IF(AND(R184=5,T184=5),25,IF(AND(R184=1,T184=6),26,IF(AND(R184=1,T184=7),27,IF(AND(R184=1,T184=8),28,IF(AND(R184=2,T184=6),29,IF(AND(R184=2,T184=7),30,IF(AND(R184=2,T184=8),31,IF(AND(R184=3,T184=6),32,IF(AND(R184=3,T184=7),33,IF(AND(R184=3,T184=8),34,IF(AND(R184=4,T184=6),35,IF(AND(R184=4,T184=7),36,IF(AND(R184=4,T184=8),37,IF(AND(R184=5,T184=6),38,IF(AND(R184=5,T184=7),39,IF(AND(R184=5,T184=8),40,IF(AND(R184=6,T184=9),41,IF(AND(R184=6,T184=10),42,IF(AND(R184=6,T184=11),43,IF(AND(R184=7,T184=9),44,IF(AND(R184=7,T184=10),45,IF(AND(R184=7,T184=11),46,IF(AND(R184=8,T184=9),47,IF(AND(R184=8,T184=10),48,IF(AND(R184=8,T184=11),49,IF(AND(R184="",T184=""),"","Seleccione"))))))))))))))))))))))))))))))))))))))))))))))))))</f>
        <v>Seleccione</v>
      </c>
      <c r="V184" s="255" t="str">
        <f>IF(U184=1,'Etapa 2 - Análisis'!$Y$4,IF(U184=2,'Etapa 2 - Análisis'!$Z$4,IF(U184=6,'Etapa 2 - Análisis'!$AD$4,IF(U184=7,'Etapa 2 - Análisis'!$AE$4,IF(U184=11,'Etapa 2 - Análisis'!$AI$4,IF(U184=3,'Etapa 2 - Análisis'!$AA$4,IF(U184=8,'Etapa 2 - Análisis'!$AF$4,IF(U184=12,'Etapa 2 - Análisis'!$AJ$4,IF(U184=16,'Etapa 2 - Análisis'!$AN$4,IF(U184=4,'Etapa 2 - Análisis'!$AB$4,IF(U184=5,'Etapa 2 - Análisis'!$AC$4,IF(U184=9,'Etapa 2 - Análisis'!$AF$4,IF(U184=13,'Etapa 2 - Análisis'!$AK$4,IF(U184=17,'Etapa 2 - Análisis'!$AO$4,IF(U184=18,'Etapa 2 - Análisis'!$AP$4,IF(U184=21,'Etapa 2 - Análisis'!$AS$4,IF(U184=22,'Etapa 2 - Análisis'!$AT$4,IF(U184=10,'Etapa 2 - Análisis'!$AH$4,IF(U184=14,'Etapa 2 - Análisis'!$AL$4,IF(U184=15,'Etapa 2 - Análisis'!$AM$4,IF(U184=19,'Etapa 2 - Análisis'!$AQ$4,IF(U184=20,'Etapa 2 - Análisis'!$AR$4,IF(U184=23,'Etapa 2 - Análisis'!$AU$4,IF(U184=24,'Etapa 2 - Análisis'!$AV$4,IF(U184=25,'Etapa 2 - Análisis'!$AW$4,IF(U184=26,'Etapa 2 - Análisis'!$Y$13,IF(U184=27,'Etapa 2 - Análisis'!$Z$13,IF(U184=28,'Etapa 2 - Análisis'!$AA$13,IF(U184=29,'Etapa 2 - Análisis'!$AB$13,IF(U184=30,'Etapa 2 - Análisis'!$AC$13,IF(U184=31,'Etapa 2 - Análisis'!$AD$13,IF(U184=32,'Etapa 2 - Análisis'!$AE$13,IF(U184=33,'Etapa 2 - Análisis'!$AF$13,IF(U184=34,'Etapa 2 - Análisis'!$AG$13,IF(U184=35,'Etapa 2 - Análisis'!$AH$13,IF(U184=36,'Etapa 2 - Análisis'!$AI$13,IF(U184=37,'Etapa 2 - Análisis'!$AJ$13,IF(U184=38,'Etapa 2 - Análisis'!$AK$13,IF(U184=39,'Etapa 2 - Análisis'!$AL$13,IF(U184=40,'Etapa 2 - Análisis'!$AM$13,IF(U184=41,'Etapa 2 - Análisis'!$Y$8,IF(U184=42,'Etapa 2 - Análisis'!$Z$8,IF(U184=43,'Etapa 2 - Análisis'!$AA$8,IF(U184=44,'Etapa 2 - Análisis'!$AB$8,IF(U184=45,'Etapa 2 - Análisis'!$AC$8,IF(U184=46,'Etapa 2 - Análisis'!$AD$8,IF(U184=47,'Etapa 2 - Análisis'!$AE$8,IF(U184=48,'Etapa 2 - Análisis'!$AF$8,IF(U184=49,'Etapa 2 - Análisis'!$AG$8,IF(U184="","NO APLICA","Sin Zona"))))))))))))))))))))))))))))))))))))))))))))))))))</f>
        <v>Sin Zona</v>
      </c>
      <c r="W184" s="201"/>
      <c r="X184" s="184"/>
      <c r="Y184" s="184"/>
      <c r="Z184" s="201"/>
      <c r="AA184" s="296"/>
    </row>
    <row r="185" spans="1:27" ht="21" customHeight="1" x14ac:dyDescent="0.25">
      <c r="A185" s="257"/>
      <c r="B185" s="263"/>
      <c r="C185" s="253"/>
      <c r="D185" s="80"/>
      <c r="E185" s="259"/>
      <c r="F185" s="253"/>
      <c r="G185" s="158"/>
      <c r="H185" s="253"/>
      <c r="I185" s="158"/>
      <c r="J185" s="42"/>
      <c r="K185" s="255"/>
      <c r="L185" s="253"/>
      <c r="M185" s="80"/>
      <c r="N185" s="81" t="s">
        <v>218</v>
      </c>
      <c r="O185" s="165" t="str">
        <f t="shared" ref="O185:P188" si="35">IF($C$184="Oportunidad","NO APLICA","")</f>
        <v>NO APLICA</v>
      </c>
      <c r="P185" s="165" t="str">
        <f t="shared" si="35"/>
        <v>NO APLICA</v>
      </c>
      <c r="Q185" s="253"/>
      <c r="R185" s="158"/>
      <c r="S185" s="253"/>
      <c r="T185" s="158"/>
      <c r="U185" s="42"/>
      <c r="V185" s="255"/>
      <c r="W185" s="159"/>
      <c r="X185" s="101"/>
      <c r="Y185" s="101"/>
      <c r="Z185" s="159"/>
      <c r="AA185" s="297"/>
    </row>
    <row r="186" spans="1:27" ht="20.25" customHeight="1" x14ac:dyDescent="0.25">
      <c r="A186" s="257"/>
      <c r="B186" s="263"/>
      <c r="C186" s="253"/>
      <c r="D186" s="80"/>
      <c r="E186" s="259"/>
      <c r="F186" s="253"/>
      <c r="G186" s="158"/>
      <c r="H186" s="253"/>
      <c r="I186" s="158"/>
      <c r="J186" s="42"/>
      <c r="K186" s="255"/>
      <c r="L186" s="253"/>
      <c r="M186" s="80"/>
      <c r="N186" s="81" t="s">
        <v>218</v>
      </c>
      <c r="O186" s="165" t="str">
        <f t="shared" si="35"/>
        <v>NO APLICA</v>
      </c>
      <c r="P186" s="165" t="str">
        <f t="shared" si="35"/>
        <v>NO APLICA</v>
      </c>
      <c r="Q186" s="253"/>
      <c r="R186" s="158"/>
      <c r="S186" s="253"/>
      <c r="T186" s="158"/>
      <c r="U186" s="42"/>
      <c r="V186" s="255"/>
      <c r="W186" s="159"/>
      <c r="X186" s="101"/>
      <c r="Y186" s="101"/>
      <c r="Z186" s="159"/>
      <c r="AA186" s="297"/>
    </row>
    <row r="187" spans="1:27" ht="22.5" customHeight="1" x14ac:dyDescent="0.25">
      <c r="A187" s="257"/>
      <c r="B187" s="263"/>
      <c r="C187" s="253"/>
      <c r="D187" s="80"/>
      <c r="E187" s="259"/>
      <c r="F187" s="253"/>
      <c r="G187" s="158"/>
      <c r="H187" s="253"/>
      <c r="I187" s="158"/>
      <c r="J187" s="42"/>
      <c r="K187" s="255"/>
      <c r="L187" s="253"/>
      <c r="M187" s="80"/>
      <c r="N187" s="81" t="s">
        <v>218</v>
      </c>
      <c r="O187" s="165" t="str">
        <f t="shared" si="35"/>
        <v>NO APLICA</v>
      </c>
      <c r="P187" s="165" t="str">
        <f t="shared" si="35"/>
        <v>NO APLICA</v>
      </c>
      <c r="Q187" s="253"/>
      <c r="R187" s="158"/>
      <c r="S187" s="253"/>
      <c r="T187" s="158"/>
      <c r="U187" s="42"/>
      <c r="V187" s="255"/>
      <c r="W187" s="159"/>
      <c r="X187" s="101"/>
      <c r="Y187" s="101"/>
      <c r="Z187" s="159"/>
      <c r="AA187" s="297"/>
    </row>
    <row r="188" spans="1:27" ht="18.75" customHeight="1" x14ac:dyDescent="0.25">
      <c r="A188" s="257"/>
      <c r="B188" s="264"/>
      <c r="C188" s="254"/>
      <c r="D188" s="80"/>
      <c r="E188" s="260"/>
      <c r="F188" s="254"/>
      <c r="G188" s="158"/>
      <c r="H188" s="254"/>
      <c r="I188" s="158"/>
      <c r="J188" s="42"/>
      <c r="K188" s="255"/>
      <c r="L188" s="254"/>
      <c r="M188" s="80"/>
      <c r="N188" s="81" t="s">
        <v>218</v>
      </c>
      <c r="O188" s="165" t="str">
        <f t="shared" si="35"/>
        <v>NO APLICA</v>
      </c>
      <c r="P188" s="165" t="str">
        <f t="shared" si="35"/>
        <v>NO APLICA</v>
      </c>
      <c r="Q188" s="254"/>
      <c r="R188" s="158"/>
      <c r="S188" s="254"/>
      <c r="T188" s="158"/>
      <c r="U188" s="42"/>
      <c r="V188" s="255"/>
      <c r="W188" s="159"/>
      <c r="X188" s="101"/>
      <c r="Y188" s="101"/>
      <c r="Z188" s="159"/>
      <c r="AA188" s="298"/>
    </row>
    <row r="189" spans="1:27" ht="52.5" customHeight="1" x14ac:dyDescent="0.25">
      <c r="A189" s="257">
        <v>37</v>
      </c>
      <c r="B189" s="258" t="s">
        <v>741</v>
      </c>
      <c r="C189" s="252" t="s">
        <v>288</v>
      </c>
      <c r="D189" s="99" t="s">
        <v>742</v>
      </c>
      <c r="E189" s="262" t="s">
        <v>743</v>
      </c>
      <c r="F189" s="252" t="s">
        <v>363</v>
      </c>
      <c r="G189" s="158">
        <f>IF(F189="1 - Rara vez",1,IF(F189="2 - Improbable",2,IF(F189="3 - Posible",3,IF(F189="4 - Probable",4,IF(F189="5 - Casi seguro",5,IF(F189="1 - Baja",6,IF(F189="2 - Media",7,IF(F189="3 - Alta",8,IF(F189="Seleccione",0)))))))))</f>
        <v>8</v>
      </c>
      <c r="H189" s="252" t="s">
        <v>365</v>
      </c>
      <c r="I189" s="158">
        <f>IF(H189="1 -Insignificante",1,IF(H189="2 -Menor",2,IF(H189="3 -Moderado",3,IF(H189="5 -Moderado",6,IF(H189="4 -Mayor",4,IF(H189="10 -Mayor",7,IF(H189="5 -Catastrófico",5,IF(H189="20 -Catastrófico",8,IF(H189="1 - Mínimo/Leve",9,IF(H189="2 - Importante",10,IF(H189="3 - Fuerte",11,IF(H189="Seleccione",0))))))))))))</f>
        <v>10</v>
      </c>
      <c r="J189" s="42">
        <f>IF(AND(G189=1,I189=1),1,IF(AND(G189=1,I189=2),2,IF(AND(G189=1,I189=3),3,IF(AND(G189=1,I189=4),4,IF(AND(G189=1,I189=5),5,IF(AND(G189=2,I189=1),6,IF(AND(G189=2,I189=2),7,IF(AND(G189=2,I189=3),8,IF(AND(G189=2,I189=4),9,IF(AND(G189=2,I189=5),10,IF(AND(G189=3,I189=1),11,IF(AND(G189=3,I189=2),12,IF(AND(G189=3,I189=3),13,IF(AND(G189=3,I189=4),14,IF(AND(G189=3,I189=5),15,IF(AND(G189=4,I189=1),16,IF(AND(G189=4,I189=2),17,IF(AND(G189=4,I189=3),18,IF(AND(G189=4,I189=4),19,IF(AND(G189=4,I189=5),20,IF(AND(G189=5,I189=1),21,IF(AND(G189=5,I189=2),22,IF(AND(G189=5,I189=3),23,IF(AND(G189=5,I189=4),24,IF(AND(G189=5,I189=5),25,IF(AND(G189=1,I189=6),26,IF(AND(G189=1,I189=7),27,IF(AND(G189=1,I189=8),28,IF(AND(G189=2,I189=6),29,IF(AND(G189=2,I189=7),30,IF(AND(G189=2,I189=8),31,IF(AND(G189=3,I189=6),32,IF(AND(G189=3,I189=7),33,IF(AND(G189=3,I189=8),34,IF(AND(G189=4,I189=6),35,IF(AND(G189=4,I189=7),36,IF(AND(G189=4,I189=8),37,IF(AND(G189=5,I189=6),38,IF(AND(G189=5,I189=7),39,IF(AND(G189=5,I189=8),40,IF(AND(G189=6,I189=9),41,IF(AND(G189=6,I189=10),42,IF(AND(G189=6,I189=11),43,IF(AND(G189=7,I189=9),44,IF(AND(G189=7,I189=10),45,IF(AND(G189=7,I189=11),46,IF(AND(G189=8,I189=9),47,IF(AND(G189=8,I189=10),48,IF(AND(G189=8,I189=11),49,"Seleccione")))))))))))))))))))))))))))))))))))))))))))))))))</f>
        <v>48</v>
      </c>
      <c r="K189" s="255" t="str">
        <f>IF(J189=1,'Etapa 2 - Análisis'!$Y$4,IF(J189=2,'Etapa 2 - Análisis'!$Z$4,IF(J189=6,'Etapa 2 - Análisis'!$AD$4,IF(J189=7,'Etapa 2 - Análisis'!$AE$4,IF(J189=11,'Etapa 2 - Análisis'!$AI$4,IF(J189=3,'Etapa 2 - Análisis'!$AA$4,IF(J189=8,'Etapa 2 - Análisis'!$AF$4,IF(J189=12,'Etapa 2 - Análisis'!$AJ$4,IF(J189=16,'Etapa 2 - Análisis'!$AN$4,IF(J189=4,'Etapa 2 - Análisis'!$AB$4,IF(J189=5,'Etapa 2 - Análisis'!$AC$4,IF(J189=9,'Etapa 2 - Análisis'!$AG$4,IF(J189=13,'Etapa 2 - Análisis'!$AK$4,IF(J189=17,'Etapa 2 - Análisis'!$AO$4,IF(J189=18,'Etapa 2 - Análisis'!$AP$4,IF(J189=21,'Etapa 2 - Análisis'!$AS$4,IF(J189=22,'Etapa 2 - Análisis'!$AT$4,IF(J189=10,'Etapa 2 - Análisis'!$AH$4,IF(J189=14,'Etapa 2 - Análisis'!$AL$4,IF(J189=15,'Etapa 2 - Análisis'!$AM$4,IF(J189=19,'Etapa 2 - Análisis'!$AQ$4,IF(J189=20,'Etapa 2 - Análisis'!$AR$4,IF(J189=23,'Etapa 2 - Análisis'!$AU$4,IF(J189=24,'Etapa 2 - Análisis'!$AV$4,IF(J189=25,'Etapa 2 - Análisis'!$AW$4,IF(J189=26,'Etapa 2 - Análisis'!$Y$13,IF(J189=27,'Etapa 2 - Análisis'!$Z$13,IF(J189=28,'Etapa 2 - Análisis'!$AA$13,IF(J189=29,'Etapa 2 - Análisis'!$AB$13,IF(J189=30,'Etapa 2 - Análisis'!$AC$13,IF(J189=31,'Etapa 2 - Análisis'!$AD$13,IF(J189=32,'Etapa 2 - Análisis'!$AE$13,IF(J189=33,'Etapa 2 - Análisis'!$AF$13,IF(J189=34,'Etapa 2 - Análisis'!$AG$13,IF(J189=35,'Etapa 2 - Análisis'!$AH$13,IF(J189=36,'Etapa 2 - Análisis'!$AI$13,IF(J189=37,'Etapa 2 - Análisis'!$AJ$13,IF(J189=38,'Etapa 2 - Análisis'!$AK$13,IF(J189=39,'Etapa 2 - Análisis'!$AL$13,IF(J189=40,'Etapa 2 - Análisis'!$AM$13,IF(J189=41,'Etapa 2 - Análisis'!$Y$8,IF(J189=42,'Etapa 2 - Análisis'!$Z$8,IF(J189=43,'Etapa 2 - Análisis'!$AA$8,IF(J189=44,'Etapa 2 - Análisis'!$AB$8,IF(J189=45,'Etapa 2 - Análisis'!$AC$8,IF(J189=46,'Etapa 2 - Análisis'!$AD$8,IF(J189=47,'Etapa 2 - Análisis'!$AE$8,IF(J189=48,'Etapa 2 - Análisis'!$AF$8,IF(J189=49,'Etapa 2 - Análisis'!$AG$8,"Sin Zona")))))))))))))))))))))))))))))))))))))))))))))))))</f>
        <v>ZONA DE OPORTUNIDAD BENEFICIOSA</v>
      </c>
      <c r="L189" s="252" t="s">
        <v>371</v>
      </c>
      <c r="M189" s="80" t="s">
        <v>744</v>
      </c>
      <c r="N189" s="81" t="s">
        <v>218</v>
      </c>
      <c r="O189" s="165" t="str">
        <f>IF($C$189="Oportunidad","NO APLICA","")</f>
        <v>NO APLICA</v>
      </c>
      <c r="P189" s="165" t="str">
        <f>IF($C$189="Oportunidad","NO APLICA","")</f>
        <v>NO APLICA</v>
      </c>
      <c r="Q189" s="252" t="s">
        <v>218</v>
      </c>
      <c r="R189" s="158">
        <f>IF(Q189="1 - Rara vez",1,IF(Q189="2 - Improbable",2,IF(Q189="3 - Posible",3,IF(Q189="4 - Probable",4,IF(Q189="5 - Casi seguro",5,IF(Q189="1 - Baja",6,IF(Q189="2 - Media",7,IF(Q189="3 - Alta",8,IF(Q189="NO APLICA","",IF(Q189="Seleccione",0))))))))))</f>
        <v>0</v>
      </c>
      <c r="S189" s="252" t="s">
        <v>218</v>
      </c>
      <c r="T189" s="158">
        <f>IF(S189="1 -Insignificante",1,IF(S189="2 -Menor",2,IF(S189="3 -Moderado",3,IF(S189="4 -Mayor",4,IF(S189="10 -Mayor",7,IF(S189="5 -Catastrófico",5,IF(S189="5 -Moderado",6,IF(S189="20 -Catastrófico",8,IF(S189="1 - Mínimo/Leve",9,IF(S189="2 - Importante",10,IF(S189="3 - Fuerte",11,IF(S189="NO APLICA","",IF(S189="Seleccione",0)))))))))))))</f>
        <v>0</v>
      </c>
      <c r="U189" s="42" t="str">
        <f>IF(AND(R189=1,T189=1),1,IF(AND(R189=1,T189=2),2,IF(AND(R189=1,T189=3),3,IF(AND(R189=1,T189=4),4,IF(AND(R189=1,T189=5),5,IF(AND(R189=2,T189=1),6,IF(AND(R189=2,T189=2),7,IF(AND(R189=2,T189=3),8,IF(AND(R189=2,T189=4),9,IF(AND(R189=2,T189=5),10,IF(AND(R189=3,T189=1),11,IF(AND(R189=3,T189=2),12,IF(AND(R189=3,T189=3),13,IF(AND(R189=3,T189=4),14,IF(AND(R189=3,T189=5),15,IF(AND(R189=4,T189=1),16,IF(AND(R189=4,T189=2),17,IF(AND(R189=4,T189=3),18,IF(AND(R189=4,T189=4),19,IF(AND(R189=4,T189=5),20,IF(AND(R189=5,T189=1),21,IF(AND(R189=5,T189=2),22,IF(AND(R189=5,T189=3),23,IF(AND(R189=5,T189=4),24,IF(AND(R189=5,T189=5),25,IF(AND(R189=1,T189=6),26,IF(AND(R189=1,T189=7),27,IF(AND(R189=1,T189=8),28,IF(AND(R189=2,T189=6),29,IF(AND(R189=2,T189=7),30,IF(AND(R189=2,T189=8),31,IF(AND(R189=3,T189=6),32,IF(AND(R189=3,T189=7),33,IF(AND(R189=3,T189=8),34,IF(AND(R189=4,T189=6),35,IF(AND(R189=4,T189=7),36,IF(AND(R189=4,T189=8),37,IF(AND(R189=5,T189=6),38,IF(AND(R189=5,T189=7),39,IF(AND(R189=5,T189=8),40,IF(AND(R189=6,T189=9),41,IF(AND(R189=6,T189=10),42,IF(AND(R189=6,T189=11),43,IF(AND(R189=7,T189=9),44,IF(AND(R189=7,T189=10),45,IF(AND(R189=7,T189=11),46,IF(AND(R189=8,T189=9),47,IF(AND(R189=8,T189=10),48,IF(AND(R189=8,T189=11),49,IF(AND(R189="",T189=""),"","Seleccione"))))))))))))))))))))))))))))))))))))))))))))))))))</f>
        <v>Seleccione</v>
      </c>
      <c r="V189" s="255" t="str">
        <f>IF(U189=1,'Etapa 2 - Análisis'!$Y$4,IF(U189=2,'Etapa 2 - Análisis'!$Z$4,IF(U189=6,'Etapa 2 - Análisis'!$AD$4,IF(U189=7,'Etapa 2 - Análisis'!$AE$4,IF(U189=11,'Etapa 2 - Análisis'!$AI$4,IF(U189=3,'Etapa 2 - Análisis'!$AA$4,IF(U189=8,'Etapa 2 - Análisis'!$AF$4,IF(U189=12,'Etapa 2 - Análisis'!$AJ$4,IF(U189=16,'Etapa 2 - Análisis'!$AN$4,IF(U189=4,'Etapa 2 - Análisis'!$AB$4,IF(U189=5,'Etapa 2 - Análisis'!$AC$4,IF(U189=9,'Etapa 2 - Análisis'!$AF$4,IF(U189=13,'Etapa 2 - Análisis'!$AK$4,IF(U189=17,'Etapa 2 - Análisis'!$AO$4,IF(U189=18,'Etapa 2 - Análisis'!$AP$4,IF(U189=21,'Etapa 2 - Análisis'!$AS$4,IF(U189=22,'Etapa 2 - Análisis'!$AT$4,IF(U189=10,'Etapa 2 - Análisis'!$AH$4,IF(U189=14,'Etapa 2 - Análisis'!$AL$4,IF(U189=15,'Etapa 2 - Análisis'!$AM$4,IF(U189=19,'Etapa 2 - Análisis'!$AQ$4,IF(U189=20,'Etapa 2 - Análisis'!$AR$4,IF(U189=23,'Etapa 2 - Análisis'!$AU$4,IF(U189=24,'Etapa 2 - Análisis'!$AV$4,IF(U189=25,'Etapa 2 - Análisis'!$AW$4,IF(U189=26,'Etapa 2 - Análisis'!$Y$13,IF(U189=27,'Etapa 2 - Análisis'!$Z$13,IF(U189=28,'Etapa 2 - Análisis'!$AA$13,IF(U189=29,'Etapa 2 - Análisis'!$AB$13,IF(U189=30,'Etapa 2 - Análisis'!$AC$13,IF(U189=31,'Etapa 2 - Análisis'!$AD$13,IF(U189=32,'Etapa 2 - Análisis'!$AE$13,IF(U189=33,'Etapa 2 - Análisis'!$AF$13,IF(U189=34,'Etapa 2 - Análisis'!$AG$13,IF(U189=35,'Etapa 2 - Análisis'!$AH$13,IF(U189=36,'Etapa 2 - Análisis'!$AI$13,IF(U189=37,'Etapa 2 - Análisis'!$AJ$13,IF(U189=38,'Etapa 2 - Análisis'!$AK$13,IF(U189=39,'Etapa 2 - Análisis'!$AL$13,IF(U189=40,'Etapa 2 - Análisis'!$AM$13,IF(U189=41,'Etapa 2 - Análisis'!$Y$8,IF(U189=42,'Etapa 2 - Análisis'!$Z$8,IF(U189=43,'Etapa 2 - Análisis'!$AA$8,IF(U189=44,'Etapa 2 - Análisis'!$AB$8,IF(U189=45,'Etapa 2 - Análisis'!$AC$8,IF(U189=46,'Etapa 2 - Análisis'!$AD$8,IF(U189=47,'Etapa 2 - Análisis'!$AE$8,IF(U189=48,'Etapa 2 - Análisis'!$AF$8,IF(U189=49,'Etapa 2 - Análisis'!$AG$8,IF(U189="","NO APLICA","Sin Zona"))))))))))))))))))))))))))))))))))))))))))))))))))</f>
        <v>Sin Zona</v>
      </c>
      <c r="W189" s="145" t="s">
        <v>746</v>
      </c>
      <c r="X189" s="161">
        <v>44593</v>
      </c>
      <c r="Y189" s="161">
        <v>44896</v>
      </c>
      <c r="Z189" s="145" t="s">
        <v>733</v>
      </c>
      <c r="AA189" s="278" t="s">
        <v>747</v>
      </c>
    </row>
    <row r="190" spans="1:27" ht="53.25" customHeight="1" x14ac:dyDescent="0.25">
      <c r="A190" s="257"/>
      <c r="B190" s="259"/>
      <c r="C190" s="253"/>
      <c r="D190" s="80"/>
      <c r="E190" s="263"/>
      <c r="F190" s="253"/>
      <c r="G190" s="158"/>
      <c r="H190" s="253"/>
      <c r="I190" s="158"/>
      <c r="J190" s="42"/>
      <c r="K190" s="255"/>
      <c r="L190" s="253"/>
      <c r="M190" s="80" t="s">
        <v>745</v>
      </c>
      <c r="N190" s="81" t="s">
        <v>218</v>
      </c>
      <c r="O190" s="165" t="str">
        <f t="shared" ref="O190:P193" si="36">IF($C$189="Oportunidad","NO APLICA","")</f>
        <v>NO APLICA</v>
      </c>
      <c r="P190" s="165" t="str">
        <f t="shared" si="36"/>
        <v>NO APLICA</v>
      </c>
      <c r="Q190" s="253"/>
      <c r="R190" s="158"/>
      <c r="S190" s="253"/>
      <c r="T190" s="158"/>
      <c r="U190" s="42"/>
      <c r="V190" s="255"/>
      <c r="W190" s="145" t="s">
        <v>746</v>
      </c>
      <c r="X190" s="299" t="s">
        <v>426</v>
      </c>
      <c r="Y190" s="300"/>
      <c r="Z190" s="145" t="s">
        <v>748</v>
      </c>
      <c r="AA190" s="279"/>
    </row>
    <row r="191" spans="1:27" ht="21" customHeight="1" x14ac:dyDescent="0.25">
      <c r="A191" s="257"/>
      <c r="B191" s="259"/>
      <c r="C191" s="253"/>
      <c r="D191" s="80"/>
      <c r="E191" s="263"/>
      <c r="F191" s="253"/>
      <c r="G191" s="158"/>
      <c r="H191" s="253"/>
      <c r="I191" s="158"/>
      <c r="J191" s="42"/>
      <c r="K191" s="255"/>
      <c r="L191" s="253"/>
      <c r="M191" s="80"/>
      <c r="N191" s="81" t="s">
        <v>218</v>
      </c>
      <c r="O191" s="165" t="str">
        <f t="shared" si="36"/>
        <v>NO APLICA</v>
      </c>
      <c r="P191" s="165" t="str">
        <f t="shared" si="36"/>
        <v>NO APLICA</v>
      </c>
      <c r="Q191" s="253"/>
      <c r="R191" s="158"/>
      <c r="S191" s="253"/>
      <c r="T191" s="158"/>
      <c r="U191" s="42"/>
      <c r="V191" s="255"/>
      <c r="W191" s="145"/>
      <c r="X191" s="148"/>
      <c r="Y191" s="101"/>
      <c r="Z191" s="145"/>
      <c r="AA191" s="279"/>
    </row>
    <row r="192" spans="1:27" ht="24" customHeight="1" x14ac:dyDescent="0.25">
      <c r="A192" s="257"/>
      <c r="B192" s="259"/>
      <c r="C192" s="253"/>
      <c r="D192" s="80"/>
      <c r="E192" s="263"/>
      <c r="F192" s="253"/>
      <c r="G192" s="158"/>
      <c r="H192" s="253"/>
      <c r="I192" s="158"/>
      <c r="J192" s="42"/>
      <c r="K192" s="255"/>
      <c r="L192" s="253"/>
      <c r="M192" s="80"/>
      <c r="N192" s="81" t="s">
        <v>218</v>
      </c>
      <c r="O192" s="165" t="str">
        <f t="shared" si="36"/>
        <v>NO APLICA</v>
      </c>
      <c r="P192" s="165" t="str">
        <f t="shared" si="36"/>
        <v>NO APLICA</v>
      </c>
      <c r="Q192" s="253"/>
      <c r="R192" s="158"/>
      <c r="S192" s="253"/>
      <c r="T192" s="158"/>
      <c r="U192" s="42"/>
      <c r="V192" s="255"/>
      <c r="W192" s="145"/>
      <c r="X192" s="148"/>
      <c r="Y192" s="101"/>
      <c r="Z192" s="145"/>
      <c r="AA192" s="279"/>
    </row>
    <row r="193" spans="1:27" ht="21" customHeight="1" x14ac:dyDescent="0.25">
      <c r="A193" s="257"/>
      <c r="B193" s="260"/>
      <c r="C193" s="254"/>
      <c r="D193" s="80"/>
      <c r="E193" s="264"/>
      <c r="F193" s="254"/>
      <c r="G193" s="158"/>
      <c r="H193" s="254"/>
      <c r="I193" s="158"/>
      <c r="J193" s="42"/>
      <c r="K193" s="255"/>
      <c r="L193" s="254"/>
      <c r="M193" s="80"/>
      <c r="N193" s="81" t="s">
        <v>218</v>
      </c>
      <c r="O193" s="165" t="str">
        <f t="shared" si="36"/>
        <v>NO APLICA</v>
      </c>
      <c r="P193" s="165" t="str">
        <f t="shared" si="36"/>
        <v>NO APLICA</v>
      </c>
      <c r="Q193" s="254"/>
      <c r="R193" s="158"/>
      <c r="S193" s="254"/>
      <c r="T193" s="158"/>
      <c r="U193" s="42"/>
      <c r="V193" s="255"/>
      <c r="W193" s="145"/>
      <c r="X193" s="148"/>
      <c r="Y193" s="101"/>
      <c r="Z193" s="145"/>
      <c r="AA193" s="280"/>
    </row>
    <row r="194" spans="1:27" ht="69" customHeight="1" x14ac:dyDescent="0.25">
      <c r="A194" s="257">
        <v>38</v>
      </c>
      <c r="B194" s="258" t="s">
        <v>749</v>
      </c>
      <c r="C194" s="252" t="s">
        <v>288</v>
      </c>
      <c r="D194" s="99" t="s">
        <v>750</v>
      </c>
      <c r="E194" s="261" t="s">
        <v>751</v>
      </c>
      <c r="F194" s="252" t="s">
        <v>363</v>
      </c>
      <c r="G194" s="158">
        <f>IF(F194="1 - Rara vez",1,IF(F194="2 - Improbable",2,IF(F194="3 - Posible",3,IF(F194="4 - Probable",4,IF(F194="5 - Casi seguro",5,IF(F194="1 - Baja",6,IF(F194="2 - Media",7,IF(F194="3 - Alta",8,IF(F194="Seleccione",0)))))))))</f>
        <v>8</v>
      </c>
      <c r="H194" s="252" t="s">
        <v>365</v>
      </c>
      <c r="I194" s="158">
        <f>IF(H194="1 -Insignificante",1,IF(H194="2 -Menor",2,IF(H194="3 -Moderado",3,IF(H194="5 -Moderado",6,IF(H194="4 -Mayor",4,IF(H194="10 -Mayor",7,IF(H194="5 -Catastrófico",5,IF(H194="20 -Catastrófico",8,IF(H194="1 - Mínimo/Leve",9,IF(H194="2 - Importante",10,IF(H194="3 - Fuerte",11,IF(H194="Seleccione",0))))))))))))</f>
        <v>10</v>
      </c>
      <c r="J194" s="42">
        <f>IF(AND(G194=1,I194=1),1,IF(AND(G194=1,I194=2),2,IF(AND(G194=1,I194=3),3,IF(AND(G194=1,I194=4),4,IF(AND(G194=1,I194=5),5,IF(AND(G194=2,I194=1),6,IF(AND(G194=2,I194=2),7,IF(AND(G194=2,I194=3),8,IF(AND(G194=2,I194=4),9,IF(AND(G194=2,I194=5),10,IF(AND(G194=3,I194=1),11,IF(AND(G194=3,I194=2),12,IF(AND(G194=3,I194=3),13,IF(AND(G194=3,I194=4),14,IF(AND(G194=3,I194=5),15,IF(AND(G194=4,I194=1),16,IF(AND(G194=4,I194=2),17,IF(AND(G194=4,I194=3),18,IF(AND(G194=4,I194=4),19,IF(AND(G194=4,I194=5),20,IF(AND(G194=5,I194=1),21,IF(AND(G194=5,I194=2),22,IF(AND(G194=5,I194=3),23,IF(AND(G194=5,I194=4),24,IF(AND(G194=5,I194=5),25,IF(AND(G194=1,I194=6),26,IF(AND(G194=1,I194=7),27,IF(AND(G194=1,I194=8),28,IF(AND(G194=2,I194=6),29,IF(AND(G194=2,I194=7),30,IF(AND(G194=2,I194=8),31,IF(AND(G194=3,I194=6),32,IF(AND(G194=3,I194=7),33,IF(AND(G194=3,I194=8),34,IF(AND(G194=4,I194=6),35,IF(AND(G194=4,I194=7),36,IF(AND(G194=4,I194=8),37,IF(AND(G194=5,I194=6),38,IF(AND(G194=5,I194=7),39,IF(AND(G194=5,I194=8),40,IF(AND(G194=6,I194=9),41,IF(AND(G194=6,I194=10),42,IF(AND(G194=6,I194=11),43,IF(AND(G194=7,I194=9),44,IF(AND(G194=7,I194=10),45,IF(AND(G194=7,I194=11),46,IF(AND(G194=8,I194=9),47,IF(AND(G194=8,I194=10),48,IF(AND(G194=8,I194=11),49,"Seleccione")))))))))))))))))))))))))))))))))))))))))))))))))</f>
        <v>48</v>
      </c>
      <c r="K194" s="255" t="str">
        <f>IF(J194=1,'Etapa 2 - Análisis'!$Y$4,IF(J194=2,'Etapa 2 - Análisis'!$Z$4,IF(J194=6,'Etapa 2 - Análisis'!$AD$4,IF(J194=7,'Etapa 2 - Análisis'!$AE$4,IF(J194=11,'Etapa 2 - Análisis'!$AI$4,IF(J194=3,'Etapa 2 - Análisis'!$AA$4,IF(J194=8,'Etapa 2 - Análisis'!$AF$4,IF(J194=12,'Etapa 2 - Análisis'!$AJ$4,IF(J194=16,'Etapa 2 - Análisis'!$AN$4,IF(J194=4,'Etapa 2 - Análisis'!$AB$4,IF(J194=5,'Etapa 2 - Análisis'!$AC$4,IF(J194=9,'Etapa 2 - Análisis'!$AG$4,IF(J194=13,'Etapa 2 - Análisis'!$AK$4,IF(J194=17,'Etapa 2 - Análisis'!$AO$4,IF(J194=18,'Etapa 2 - Análisis'!$AP$4,IF(J194=21,'Etapa 2 - Análisis'!$AS$4,IF(J194=22,'Etapa 2 - Análisis'!$AT$4,IF(J194=10,'Etapa 2 - Análisis'!$AH$4,IF(J194=14,'Etapa 2 - Análisis'!$AL$4,IF(J194=15,'Etapa 2 - Análisis'!$AM$4,IF(J194=19,'Etapa 2 - Análisis'!$AQ$4,IF(J194=20,'Etapa 2 - Análisis'!$AR$4,IF(J194=23,'Etapa 2 - Análisis'!$AU$4,IF(J194=24,'Etapa 2 - Análisis'!$AV$4,IF(J194=25,'Etapa 2 - Análisis'!$AW$4,IF(J194=26,'Etapa 2 - Análisis'!$Y$13,IF(J194=27,'Etapa 2 - Análisis'!$Z$13,IF(J194=28,'Etapa 2 - Análisis'!$AA$13,IF(J194=29,'Etapa 2 - Análisis'!$AB$13,IF(J194=30,'Etapa 2 - Análisis'!$AC$13,IF(J194=31,'Etapa 2 - Análisis'!$AD$13,IF(J194=32,'Etapa 2 - Análisis'!$AE$13,IF(J194=33,'Etapa 2 - Análisis'!$AF$13,IF(J194=34,'Etapa 2 - Análisis'!$AG$13,IF(J194=35,'Etapa 2 - Análisis'!$AH$13,IF(J194=36,'Etapa 2 - Análisis'!$AI$13,IF(J194=37,'Etapa 2 - Análisis'!$AJ$13,IF(J194=38,'Etapa 2 - Análisis'!$AK$13,IF(J194=39,'Etapa 2 - Análisis'!$AL$13,IF(J194=40,'Etapa 2 - Análisis'!$AM$13,IF(J194=41,'Etapa 2 - Análisis'!$Y$8,IF(J194=42,'Etapa 2 - Análisis'!$Z$8,IF(J194=43,'Etapa 2 - Análisis'!$AA$8,IF(J194=44,'Etapa 2 - Análisis'!$AB$8,IF(J194=45,'Etapa 2 - Análisis'!$AC$8,IF(J194=46,'Etapa 2 - Análisis'!$AD$8,IF(J194=47,'Etapa 2 - Análisis'!$AE$8,IF(J194=48,'Etapa 2 - Análisis'!$AF$8,IF(J194=49,'Etapa 2 - Análisis'!$AG$8,"Sin Zona")))))))))))))))))))))))))))))))))))))))))))))))))</f>
        <v>ZONA DE OPORTUNIDAD BENEFICIOSA</v>
      </c>
      <c r="L194" s="252" t="s">
        <v>371</v>
      </c>
      <c r="M194" s="80" t="s">
        <v>753</v>
      </c>
      <c r="N194" s="81" t="s">
        <v>218</v>
      </c>
      <c r="O194" s="165" t="str">
        <f>IF($C$194="Oportunidad","NO APLICA","")</f>
        <v>NO APLICA</v>
      </c>
      <c r="P194" s="165" t="str">
        <f>IF($C$194="Oportunidad","NO APLICA","")</f>
        <v>NO APLICA</v>
      </c>
      <c r="Q194" s="252" t="s">
        <v>218</v>
      </c>
      <c r="R194" s="158">
        <f>IF(Q194="1 - Rara vez",1,IF(Q194="2 - Improbable",2,IF(Q194="3 - Posible",3,IF(Q194="4 - Probable",4,IF(Q194="5 - Casi seguro",5,IF(Q194="1 - Baja",6,IF(Q194="2 - Media",7,IF(Q194="3 - Alta",8,IF(Q194="NO APLICA","",IF(Q194="Seleccione",0))))))))))</f>
        <v>0</v>
      </c>
      <c r="S194" s="252" t="s">
        <v>218</v>
      </c>
      <c r="T194" s="158">
        <f>IF(S194="1 -Insignificante",1,IF(S194="2 -Menor",2,IF(S194="3 -Moderado",3,IF(S194="4 -Mayor",4,IF(S194="10 -Mayor",7,IF(S194="5 -Catastrófico",5,IF(S194="5 -Moderado",6,IF(S194="20 -Catastrófico",8,IF(S194="1 - Mínimo/Leve",9,IF(S194="2 - Importante",10,IF(S194="3 - Fuerte",11,IF(S194="NO APLICA","",IF(S194="Seleccione",0)))))))))))))</f>
        <v>0</v>
      </c>
      <c r="U194" s="42" t="str">
        <f>IF(AND(R194=1,T194=1),1,IF(AND(R194=1,T194=2),2,IF(AND(R194=1,T194=3),3,IF(AND(R194=1,T194=4),4,IF(AND(R194=1,T194=5),5,IF(AND(R194=2,T194=1),6,IF(AND(R194=2,T194=2),7,IF(AND(R194=2,T194=3),8,IF(AND(R194=2,T194=4),9,IF(AND(R194=2,T194=5),10,IF(AND(R194=3,T194=1),11,IF(AND(R194=3,T194=2),12,IF(AND(R194=3,T194=3),13,IF(AND(R194=3,T194=4),14,IF(AND(R194=3,T194=5),15,IF(AND(R194=4,T194=1),16,IF(AND(R194=4,T194=2),17,IF(AND(R194=4,T194=3),18,IF(AND(R194=4,T194=4),19,IF(AND(R194=4,T194=5),20,IF(AND(R194=5,T194=1),21,IF(AND(R194=5,T194=2),22,IF(AND(R194=5,T194=3),23,IF(AND(R194=5,T194=4),24,IF(AND(R194=5,T194=5),25,IF(AND(R194=1,T194=6),26,IF(AND(R194=1,T194=7),27,IF(AND(R194=1,T194=8),28,IF(AND(R194=2,T194=6),29,IF(AND(R194=2,T194=7),30,IF(AND(R194=2,T194=8),31,IF(AND(R194=3,T194=6),32,IF(AND(R194=3,T194=7),33,IF(AND(R194=3,T194=8),34,IF(AND(R194=4,T194=6),35,IF(AND(R194=4,T194=7),36,IF(AND(R194=4,T194=8),37,IF(AND(R194=5,T194=6),38,IF(AND(R194=5,T194=7),39,IF(AND(R194=5,T194=8),40,IF(AND(R194=6,T194=9),41,IF(AND(R194=6,T194=10),42,IF(AND(R194=6,T194=11),43,IF(AND(R194=7,T194=9),44,IF(AND(R194=7,T194=10),45,IF(AND(R194=7,T194=11),46,IF(AND(R194=8,T194=9),47,IF(AND(R194=8,T194=10),48,IF(AND(R194=8,T194=11),49,IF(AND(R194="",T194=""),"","Seleccione"))))))))))))))))))))))))))))))))))))))))))))))))))</f>
        <v>Seleccione</v>
      </c>
      <c r="V194" s="255" t="str">
        <f>IF(U194=1,'Etapa 2 - Análisis'!$Y$4,IF(U194=2,'Etapa 2 - Análisis'!$Z$4,IF(U194=6,'Etapa 2 - Análisis'!$AD$4,IF(U194=7,'Etapa 2 - Análisis'!$AE$4,IF(U194=11,'Etapa 2 - Análisis'!$AI$4,IF(U194=3,'Etapa 2 - Análisis'!$AA$4,IF(U194=8,'Etapa 2 - Análisis'!$AF$4,IF(U194=12,'Etapa 2 - Análisis'!$AJ$4,IF(U194=16,'Etapa 2 - Análisis'!$AN$4,IF(U194=4,'Etapa 2 - Análisis'!$AB$4,IF(U194=5,'Etapa 2 - Análisis'!$AC$4,IF(U194=9,'Etapa 2 - Análisis'!$AF$4,IF(U194=13,'Etapa 2 - Análisis'!$AK$4,IF(U194=17,'Etapa 2 - Análisis'!$AO$4,IF(U194=18,'Etapa 2 - Análisis'!$AP$4,IF(U194=21,'Etapa 2 - Análisis'!$AS$4,IF(U194=22,'Etapa 2 - Análisis'!$AT$4,IF(U194=10,'Etapa 2 - Análisis'!$AH$4,IF(U194=14,'Etapa 2 - Análisis'!$AL$4,IF(U194=15,'Etapa 2 - Análisis'!$AM$4,IF(U194=19,'Etapa 2 - Análisis'!$AQ$4,IF(U194=20,'Etapa 2 - Análisis'!$AR$4,IF(U194=23,'Etapa 2 - Análisis'!$AU$4,IF(U194=24,'Etapa 2 - Análisis'!$AV$4,IF(U194=25,'Etapa 2 - Análisis'!$AW$4,IF(U194=26,'Etapa 2 - Análisis'!$Y$13,IF(U194=27,'Etapa 2 - Análisis'!$Z$13,IF(U194=28,'Etapa 2 - Análisis'!$AA$13,IF(U194=29,'Etapa 2 - Análisis'!$AB$13,IF(U194=30,'Etapa 2 - Análisis'!$AC$13,IF(U194=31,'Etapa 2 - Análisis'!$AD$13,IF(U194=32,'Etapa 2 - Análisis'!$AE$13,IF(U194=33,'Etapa 2 - Análisis'!$AF$13,IF(U194=34,'Etapa 2 - Análisis'!$AG$13,IF(U194=35,'Etapa 2 - Análisis'!$AH$13,IF(U194=36,'Etapa 2 - Análisis'!$AI$13,IF(U194=37,'Etapa 2 - Análisis'!$AJ$13,IF(U194=38,'Etapa 2 - Análisis'!$AK$13,IF(U194=39,'Etapa 2 - Análisis'!$AL$13,IF(U194=40,'Etapa 2 - Análisis'!$AM$13,IF(U194=41,'Etapa 2 - Análisis'!$Y$8,IF(U194=42,'Etapa 2 - Análisis'!$Z$8,IF(U194=43,'Etapa 2 - Análisis'!$AA$8,IF(U194=44,'Etapa 2 - Análisis'!$AB$8,IF(U194=45,'Etapa 2 - Análisis'!$AC$8,IF(U194=46,'Etapa 2 - Análisis'!$AD$8,IF(U194=47,'Etapa 2 - Análisis'!$AE$8,IF(U194=48,'Etapa 2 - Análisis'!$AF$8,IF(U194=49,'Etapa 2 - Análisis'!$AG$8,IF(U194="","NO APLICA","Sin Zona"))))))))))))))))))))))))))))))))))))))))))))))))))</f>
        <v>Sin Zona</v>
      </c>
      <c r="W194" s="201"/>
      <c r="X194" s="184"/>
      <c r="Y194" s="184"/>
      <c r="Z194" s="201"/>
      <c r="AA194" s="296"/>
    </row>
    <row r="195" spans="1:27" ht="42.75" customHeight="1" x14ac:dyDescent="0.25">
      <c r="A195" s="257"/>
      <c r="B195" s="259"/>
      <c r="C195" s="253"/>
      <c r="D195" s="99" t="s">
        <v>752</v>
      </c>
      <c r="E195" s="261"/>
      <c r="F195" s="253"/>
      <c r="G195" s="158"/>
      <c r="H195" s="253"/>
      <c r="I195" s="158"/>
      <c r="J195" s="42"/>
      <c r="K195" s="255"/>
      <c r="L195" s="253"/>
      <c r="M195" s="80" t="s">
        <v>754</v>
      </c>
      <c r="N195" s="81" t="s">
        <v>218</v>
      </c>
      <c r="O195" s="165" t="str">
        <f t="shared" ref="O195:P198" si="37">IF($C$194="Oportunidad","NO APLICA","")</f>
        <v>NO APLICA</v>
      </c>
      <c r="P195" s="165" t="str">
        <f t="shared" si="37"/>
        <v>NO APLICA</v>
      </c>
      <c r="Q195" s="253"/>
      <c r="R195" s="158"/>
      <c r="S195" s="253"/>
      <c r="T195" s="158"/>
      <c r="U195" s="42"/>
      <c r="V195" s="255"/>
      <c r="W195" s="201"/>
      <c r="X195" s="184"/>
      <c r="Y195" s="184"/>
      <c r="Z195" s="201"/>
      <c r="AA195" s="297"/>
    </row>
    <row r="196" spans="1:27" ht="37.5" customHeight="1" x14ac:dyDescent="0.25">
      <c r="A196" s="257"/>
      <c r="B196" s="259"/>
      <c r="C196" s="253"/>
      <c r="D196" s="99"/>
      <c r="E196" s="261"/>
      <c r="F196" s="253"/>
      <c r="G196" s="158"/>
      <c r="H196" s="253"/>
      <c r="I196" s="158"/>
      <c r="J196" s="42"/>
      <c r="K196" s="255"/>
      <c r="L196" s="253"/>
      <c r="M196" s="80" t="s">
        <v>755</v>
      </c>
      <c r="N196" s="81" t="s">
        <v>218</v>
      </c>
      <c r="O196" s="165" t="str">
        <f t="shared" si="37"/>
        <v>NO APLICA</v>
      </c>
      <c r="P196" s="165" t="str">
        <f t="shared" si="37"/>
        <v>NO APLICA</v>
      </c>
      <c r="Q196" s="253"/>
      <c r="R196" s="158"/>
      <c r="S196" s="253"/>
      <c r="T196" s="158"/>
      <c r="U196" s="42"/>
      <c r="V196" s="255"/>
      <c r="W196" s="201"/>
      <c r="X196" s="184"/>
      <c r="Y196" s="184"/>
      <c r="Z196" s="201"/>
      <c r="AA196" s="297"/>
    </row>
    <row r="197" spans="1:27" ht="22.5" customHeight="1" x14ac:dyDescent="0.25">
      <c r="A197" s="257"/>
      <c r="B197" s="259"/>
      <c r="C197" s="253"/>
      <c r="D197" s="99"/>
      <c r="E197" s="261"/>
      <c r="F197" s="253"/>
      <c r="G197" s="158"/>
      <c r="H197" s="253"/>
      <c r="I197" s="158"/>
      <c r="J197" s="42"/>
      <c r="K197" s="255"/>
      <c r="L197" s="253"/>
      <c r="M197" s="80"/>
      <c r="N197" s="81" t="s">
        <v>218</v>
      </c>
      <c r="O197" s="165" t="str">
        <f t="shared" si="37"/>
        <v>NO APLICA</v>
      </c>
      <c r="P197" s="165" t="str">
        <f t="shared" si="37"/>
        <v>NO APLICA</v>
      </c>
      <c r="Q197" s="253"/>
      <c r="R197" s="158"/>
      <c r="S197" s="253"/>
      <c r="T197" s="158"/>
      <c r="U197" s="42"/>
      <c r="V197" s="255"/>
      <c r="W197" s="159"/>
      <c r="X197" s="101"/>
      <c r="Y197" s="101"/>
      <c r="Z197" s="159"/>
      <c r="AA197" s="297"/>
    </row>
    <row r="198" spans="1:27" ht="21" customHeight="1" x14ac:dyDescent="0.25">
      <c r="A198" s="257"/>
      <c r="B198" s="260"/>
      <c r="C198" s="254"/>
      <c r="E198" s="261"/>
      <c r="F198" s="254"/>
      <c r="G198" s="158"/>
      <c r="H198" s="254"/>
      <c r="I198" s="158"/>
      <c r="J198" s="42"/>
      <c r="K198" s="255"/>
      <c r="L198" s="254"/>
      <c r="M198" s="80"/>
      <c r="N198" s="81" t="s">
        <v>218</v>
      </c>
      <c r="O198" s="165" t="str">
        <f t="shared" si="37"/>
        <v>NO APLICA</v>
      </c>
      <c r="P198" s="165" t="str">
        <f t="shared" si="37"/>
        <v>NO APLICA</v>
      </c>
      <c r="Q198" s="254"/>
      <c r="R198" s="158"/>
      <c r="S198" s="254"/>
      <c r="T198" s="158"/>
      <c r="U198" s="42"/>
      <c r="V198" s="255"/>
      <c r="W198" s="159"/>
      <c r="X198" s="101"/>
      <c r="Y198" s="101"/>
      <c r="Z198" s="159"/>
      <c r="AA198" s="298"/>
    </row>
    <row r="199" spans="1:27" ht="78.75" customHeight="1" x14ac:dyDescent="0.25">
      <c r="A199" s="257">
        <v>39</v>
      </c>
      <c r="B199" s="262" t="s">
        <v>756</v>
      </c>
      <c r="C199" s="252" t="s">
        <v>288</v>
      </c>
      <c r="D199" s="99" t="s">
        <v>757</v>
      </c>
      <c r="E199" s="261" t="s">
        <v>758</v>
      </c>
      <c r="F199" s="252" t="s">
        <v>363</v>
      </c>
      <c r="G199" s="158">
        <f>IF(F199="1 - Rara vez",1,IF(F199="2 - Improbable",2,IF(F199="3 - Posible",3,IF(F199="4 - Probable",4,IF(F199="5 - Casi seguro",5,IF(F199="1 - Baja",6,IF(F199="2 - Media",7,IF(F199="3 - Alta",8,IF(F199="Seleccione",0)))))))))</f>
        <v>8</v>
      </c>
      <c r="H199" s="252" t="s">
        <v>366</v>
      </c>
      <c r="I199" s="158">
        <f>IF(H199="1 -Insignificante",1,IF(H199="2 -Menor",2,IF(H199="3 -Moderado",3,IF(H199="5 -Moderado",6,IF(H199="4 -Mayor",4,IF(H199="10 -Mayor",7,IF(H199="5 -Catastrófico",5,IF(H199="20 -Catastrófico",8,IF(H199="1 - Mínimo/Leve",9,IF(H199="2 - Importante",10,IF(H199="3 - Fuerte",11,IF(H199="Seleccione",0))))))))))))</f>
        <v>11</v>
      </c>
      <c r="J199" s="42">
        <f>IF(AND(G199=1,I199=1),1,IF(AND(G199=1,I199=2),2,IF(AND(G199=1,I199=3),3,IF(AND(G199=1,I199=4),4,IF(AND(G199=1,I199=5),5,IF(AND(G199=2,I199=1),6,IF(AND(G199=2,I199=2),7,IF(AND(G199=2,I199=3),8,IF(AND(G199=2,I199=4),9,IF(AND(G199=2,I199=5),10,IF(AND(G199=3,I199=1),11,IF(AND(G199=3,I199=2),12,IF(AND(G199=3,I199=3),13,IF(AND(G199=3,I199=4),14,IF(AND(G199=3,I199=5),15,IF(AND(G199=4,I199=1),16,IF(AND(G199=4,I199=2),17,IF(AND(G199=4,I199=3),18,IF(AND(G199=4,I199=4),19,IF(AND(G199=4,I199=5),20,IF(AND(G199=5,I199=1),21,IF(AND(G199=5,I199=2),22,IF(AND(G199=5,I199=3),23,IF(AND(G199=5,I199=4),24,IF(AND(G199=5,I199=5),25,IF(AND(G199=1,I199=6),26,IF(AND(G199=1,I199=7),27,IF(AND(G199=1,I199=8),28,IF(AND(G199=2,I199=6),29,IF(AND(G199=2,I199=7),30,IF(AND(G199=2,I199=8),31,IF(AND(G199=3,I199=6),32,IF(AND(G199=3,I199=7),33,IF(AND(G199=3,I199=8),34,IF(AND(G199=4,I199=6),35,IF(AND(G199=4,I199=7),36,IF(AND(G199=4,I199=8),37,IF(AND(G199=5,I199=6),38,IF(AND(G199=5,I199=7),39,IF(AND(G199=5,I199=8),40,IF(AND(G199=6,I199=9),41,IF(AND(G199=6,I199=10),42,IF(AND(G199=6,I199=11),43,IF(AND(G199=7,I199=9),44,IF(AND(G199=7,I199=10),45,IF(AND(G199=7,I199=11),46,IF(AND(G199=8,I199=9),47,IF(AND(G199=8,I199=10),48,IF(AND(G199=8,I199=11),49,"Seleccione")))))))))))))))))))))))))))))))))))))))))))))))))</f>
        <v>49</v>
      </c>
      <c r="K199" s="255" t="str">
        <f>IF(J199=1,'Etapa 2 - Análisis'!$Y$4,IF(J199=2,'Etapa 2 - Análisis'!$Z$4,IF(J199=6,'Etapa 2 - Análisis'!$AD$4,IF(J199=7,'Etapa 2 - Análisis'!$AE$4,IF(J199=11,'Etapa 2 - Análisis'!$AI$4,IF(J199=3,'Etapa 2 - Análisis'!$AA$4,IF(J199=8,'Etapa 2 - Análisis'!$AF$4,IF(J199=12,'Etapa 2 - Análisis'!$AJ$4,IF(J199=16,'Etapa 2 - Análisis'!$AN$4,IF(J199=4,'Etapa 2 - Análisis'!$AB$4,IF(J199=5,'Etapa 2 - Análisis'!$AC$4,IF(J199=9,'Etapa 2 - Análisis'!$AG$4,IF(J199=13,'Etapa 2 - Análisis'!$AK$4,IF(J199=17,'Etapa 2 - Análisis'!$AO$4,IF(J199=18,'Etapa 2 - Análisis'!$AP$4,IF(J199=21,'Etapa 2 - Análisis'!$AS$4,IF(J199=22,'Etapa 2 - Análisis'!$AT$4,IF(J199=10,'Etapa 2 - Análisis'!$AH$4,IF(J199=14,'Etapa 2 - Análisis'!$AL$4,IF(J199=15,'Etapa 2 - Análisis'!$AM$4,IF(J199=19,'Etapa 2 - Análisis'!$AQ$4,IF(J199=20,'Etapa 2 - Análisis'!$AR$4,IF(J199=23,'Etapa 2 - Análisis'!$AU$4,IF(J199=24,'Etapa 2 - Análisis'!$AV$4,IF(J199=25,'Etapa 2 - Análisis'!$AW$4,IF(J199=26,'Etapa 2 - Análisis'!$Y$13,IF(J199=27,'Etapa 2 - Análisis'!$Z$13,IF(J199=28,'Etapa 2 - Análisis'!$AA$13,IF(J199=29,'Etapa 2 - Análisis'!$AB$13,IF(J199=30,'Etapa 2 - Análisis'!$AC$13,IF(J199=31,'Etapa 2 - Análisis'!$AD$13,IF(J199=32,'Etapa 2 - Análisis'!$AE$13,IF(J199=33,'Etapa 2 - Análisis'!$AF$13,IF(J199=34,'Etapa 2 - Análisis'!$AG$13,IF(J199=35,'Etapa 2 - Análisis'!$AH$13,IF(J199=36,'Etapa 2 - Análisis'!$AI$13,IF(J199=37,'Etapa 2 - Análisis'!$AJ$13,IF(J199=38,'Etapa 2 - Análisis'!$AK$13,IF(J199=39,'Etapa 2 - Análisis'!$AL$13,IF(J199=40,'Etapa 2 - Análisis'!$AM$13,IF(J199=41,'Etapa 2 - Análisis'!$Y$8,IF(J199=42,'Etapa 2 - Análisis'!$Z$8,IF(J199=43,'Etapa 2 - Análisis'!$AA$8,IF(J199=44,'Etapa 2 - Análisis'!$AB$8,IF(J199=45,'Etapa 2 - Análisis'!$AC$8,IF(J199=46,'Etapa 2 - Análisis'!$AD$8,IF(J199=47,'Etapa 2 - Análisis'!$AE$8,IF(J199=48,'Etapa 2 - Análisis'!$AF$8,IF(J199=49,'Etapa 2 - Análisis'!$AG$8,"Sin Zona")))))))))))))))))))))))))))))))))))))))))))))))))</f>
        <v>ZONA DE OPORTUNIDAD MUY BENEFICIOSA</v>
      </c>
      <c r="L199" s="252" t="s">
        <v>371</v>
      </c>
      <c r="M199" s="80" t="s">
        <v>759</v>
      </c>
      <c r="N199" s="81" t="s">
        <v>218</v>
      </c>
      <c r="O199" s="165" t="str">
        <f>IF($C$199="Oportunidad","NO APLICA","")</f>
        <v>NO APLICA</v>
      </c>
      <c r="P199" s="165" t="str">
        <f>IF($C$199="Oportunidad","NO APLICA","")</f>
        <v>NO APLICA</v>
      </c>
      <c r="Q199" s="252" t="s">
        <v>218</v>
      </c>
      <c r="R199" s="158">
        <f>IF(Q199="1 - Rara vez",1,IF(Q199="2 - Improbable",2,IF(Q199="3 - Posible",3,IF(Q199="4 - Probable",4,IF(Q199="5 - Casi seguro",5,IF(Q199="1 - Baja",6,IF(Q199="2 - Media",7,IF(Q199="3 - Alta",8,IF(Q199="NO APLICA","",IF(Q199="Seleccione",0))))))))))</f>
        <v>0</v>
      </c>
      <c r="S199" s="252" t="s">
        <v>218</v>
      </c>
      <c r="T199" s="158">
        <f>IF(S199="1 -Insignificante",1,IF(S199="2 -Menor",2,IF(S199="3 -Moderado",3,IF(S199="4 -Mayor",4,IF(S199="10 -Mayor",7,IF(S199="5 -Catastrófico",5,IF(S199="5 -Moderado",6,IF(S199="20 -Catastrófico",8,IF(S199="1 - Mínimo/Leve",9,IF(S199="2 - Importante",10,IF(S199="3 - Fuerte",11,IF(S199="NO APLICA","",IF(S199="Seleccione",0)))))))))))))</f>
        <v>0</v>
      </c>
      <c r="U199" s="42" t="str">
        <f>IF(AND(R199=1,T199=1),1,IF(AND(R199=1,T199=2),2,IF(AND(R199=1,T199=3),3,IF(AND(R199=1,T199=4),4,IF(AND(R199=1,T199=5),5,IF(AND(R199=2,T199=1),6,IF(AND(R199=2,T199=2),7,IF(AND(R199=2,T199=3),8,IF(AND(R199=2,T199=4),9,IF(AND(R199=2,T199=5),10,IF(AND(R199=3,T199=1),11,IF(AND(R199=3,T199=2),12,IF(AND(R199=3,T199=3),13,IF(AND(R199=3,T199=4),14,IF(AND(R199=3,T199=5),15,IF(AND(R199=4,T199=1),16,IF(AND(R199=4,T199=2),17,IF(AND(R199=4,T199=3),18,IF(AND(R199=4,T199=4),19,IF(AND(R199=4,T199=5),20,IF(AND(R199=5,T199=1),21,IF(AND(R199=5,T199=2),22,IF(AND(R199=5,T199=3),23,IF(AND(R199=5,T199=4),24,IF(AND(R199=5,T199=5),25,IF(AND(R199=1,T199=6),26,IF(AND(R199=1,T199=7),27,IF(AND(R199=1,T199=8),28,IF(AND(R199=2,T199=6),29,IF(AND(R199=2,T199=7),30,IF(AND(R199=2,T199=8),31,IF(AND(R199=3,T199=6),32,IF(AND(R199=3,T199=7),33,IF(AND(R199=3,T199=8),34,IF(AND(R199=4,T199=6),35,IF(AND(R199=4,T199=7),36,IF(AND(R199=4,T199=8),37,IF(AND(R199=5,T199=6),38,IF(AND(R199=5,T199=7),39,IF(AND(R199=5,T199=8),40,IF(AND(R199=6,T199=9),41,IF(AND(R199=6,T199=10),42,IF(AND(R199=6,T199=11),43,IF(AND(R199=7,T199=9),44,IF(AND(R199=7,T199=10),45,IF(AND(R199=7,T199=11),46,IF(AND(R199=8,T199=9),47,IF(AND(R199=8,T199=10),48,IF(AND(R199=8,T199=11),49,IF(AND(R199="",T199=""),"","Seleccione"))))))))))))))))))))))))))))))))))))))))))))))))))</f>
        <v>Seleccione</v>
      </c>
      <c r="V199" s="255" t="str">
        <f>IF(U199=1,'Etapa 2 - Análisis'!$Y$4,IF(U199=2,'Etapa 2 - Análisis'!$Z$4,IF(U199=6,'Etapa 2 - Análisis'!$AD$4,IF(U199=7,'Etapa 2 - Análisis'!$AE$4,IF(U199=11,'Etapa 2 - Análisis'!$AI$4,IF(U199=3,'Etapa 2 - Análisis'!$AA$4,IF(U199=8,'Etapa 2 - Análisis'!$AF$4,IF(U199=12,'Etapa 2 - Análisis'!$AJ$4,IF(U199=16,'Etapa 2 - Análisis'!$AN$4,IF(U199=4,'Etapa 2 - Análisis'!$AB$4,IF(U199=5,'Etapa 2 - Análisis'!$AC$4,IF(U199=9,'Etapa 2 - Análisis'!$AF$4,IF(U199=13,'Etapa 2 - Análisis'!$AK$4,IF(U199=17,'Etapa 2 - Análisis'!$AO$4,IF(U199=18,'Etapa 2 - Análisis'!$AP$4,IF(U199=21,'Etapa 2 - Análisis'!$AS$4,IF(U199=22,'Etapa 2 - Análisis'!$AT$4,IF(U199=10,'Etapa 2 - Análisis'!$AH$4,IF(U199=14,'Etapa 2 - Análisis'!$AL$4,IF(U199=15,'Etapa 2 - Análisis'!$AM$4,IF(U199=19,'Etapa 2 - Análisis'!$AQ$4,IF(U199=20,'Etapa 2 - Análisis'!$AR$4,IF(U199=23,'Etapa 2 - Análisis'!$AU$4,IF(U199=24,'Etapa 2 - Análisis'!$AV$4,IF(U199=25,'Etapa 2 - Análisis'!$AW$4,IF(U199=26,'Etapa 2 - Análisis'!$Y$13,IF(U199=27,'Etapa 2 - Análisis'!$Z$13,IF(U199=28,'Etapa 2 - Análisis'!$AA$13,IF(U199=29,'Etapa 2 - Análisis'!$AB$13,IF(U199=30,'Etapa 2 - Análisis'!$AC$13,IF(U199=31,'Etapa 2 - Análisis'!$AD$13,IF(U199=32,'Etapa 2 - Análisis'!$AE$13,IF(U199=33,'Etapa 2 - Análisis'!$AF$13,IF(U199=34,'Etapa 2 - Análisis'!$AG$13,IF(U199=35,'Etapa 2 - Análisis'!$AH$13,IF(U199=36,'Etapa 2 - Análisis'!$AI$13,IF(U199=37,'Etapa 2 - Análisis'!$AJ$13,IF(U199=38,'Etapa 2 - Análisis'!$AK$13,IF(U199=39,'Etapa 2 - Análisis'!$AL$13,IF(U199=40,'Etapa 2 - Análisis'!$AM$13,IF(U199=41,'Etapa 2 - Análisis'!$Y$8,IF(U199=42,'Etapa 2 - Análisis'!$Z$8,IF(U199=43,'Etapa 2 - Análisis'!$AA$8,IF(U199=44,'Etapa 2 - Análisis'!$AB$8,IF(U199=45,'Etapa 2 - Análisis'!$AC$8,IF(U199=46,'Etapa 2 - Análisis'!$AD$8,IF(U199=47,'Etapa 2 - Análisis'!$AE$8,IF(U199=48,'Etapa 2 - Análisis'!$AF$8,IF(U199=49,'Etapa 2 - Análisis'!$AG$8,IF(U199="","NO APLICA","Sin Zona"))))))))))))))))))))))))))))))))))))))))))))))))))</f>
        <v>Sin Zona</v>
      </c>
      <c r="W199" s="174" t="s">
        <v>612</v>
      </c>
      <c r="X199" s="275" t="s">
        <v>441</v>
      </c>
      <c r="Y199" s="277"/>
      <c r="Z199" s="174" t="s">
        <v>760</v>
      </c>
      <c r="AA199" s="278" t="s">
        <v>761</v>
      </c>
    </row>
    <row r="200" spans="1:27" ht="20.25" customHeight="1" x14ac:dyDescent="0.25">
      <c r="A200" s="257"/>
      <c r="B200" s="263"/>
      <c r="C200" s="253"/>
      <c r="D200" s="99"/>
      <c r="E200" s="261"/>
      <c r="F200" s="253"/>
      <c r="G200" s="158"/>
      <c r="H200" s="253"/>
      <c r="I200" s="158"/>
      <c r="J200" s="42"/>
      <c r="K200" s="255"/>
      <c r="L200" s="253"/>
      <c r="M200" s="80"/>
      <c r="N200" s="81" t="s">
        <v>218</v>
      </c>
      <c r="O200" s="165" t="str">
        <f t="shared" ref="O200:P203" si="38">IF($C$199="Oportunidad","NO APLICA","")</f>
        <v>NO APLICA</v>
      </c>
      <c r="P200" s="165" t="str">
        <f t="shared" si="38"/>
        <v>NO APLICA</v>
      </c>
      <c r="Q200" s="253"/>
      <c r="R200" s="158"/>
      <c r="S200" s="253"/>
      <c r="T200" s="165"/>
      <c r="U200" s="42"/>
      <c r="V200" s="255"/>
      <c r="W200" s="174"/>
      <c r="X200" s="101"/>
      <c r="Y200" s="101"/>
      <c r="Z200" s="174"/>
      <c r="AA200" s="279"/>
    </row>
    <row r="201" spans="1:27" ht="18.75" customHeight="1" x14ac:dyDescent="0.25">
      <c r="A201" s="257"/>
      <c r="B201" s="263"/>
      <c r="C201" s="253"/>
      <c r="D201" s="99"/>
      <c r="E201" s="261"/>
      <c r="F201" s="253"/>
      <c r="G201" s="158"/>
      <c r="H201" s="253"/>
      <c r="I201" s="158"/>
      <c r="J201" s="42"/>
      <c r="K201" s="255"/>
      <c r="L201" s="253"/>
      <c r="M201" s="80"/>
      <c r="N201" s="81" t="s">
        <v>218</v>
      </c>
      <c r="O201" s="165" t="str">
        <f t="shared" si="38"/>
        <v>NO APLICA</v>
      </c>
      <c r="P201" s="165" t="str">
        <f t="shared" si="38"/>
        <v>NO APLICA</v>
      </c>
      <c r="Q201" s="253"/>
      <c r="R201" s="158"/>
      <c r="S201" s="253"/>
      <c r="T201" s="165"/>
      <c r="U201" s="42"/>
      <c r="V201" s="255"/>
      <c r="W201" s="174"/>
      <c r="X201" s="101"/>
      <c r="Y201" s="101"/>
      <c r="Z201" s="174"/>
      <c r="AA201" s="279"/>
    </row>
    <row r="202" spans="1:27" ht="18.75" customHeight="1" x14ac:dyDescent="0.25">
      <c r="A202" s="257"/>
      <c r="B202" s="263"/>
      <c r="C202" s="253"/>
      <c r="D202" s="99"/>
      <c r="E202" s="261"/>
      <c r="F202" s="253"/>
      <c r="G202" s="158"/>
      <c r="H202" s="253"/>
      <c r="I202" s="158"/>
      <c r="J202" s="42"/>
      <c r="K202" s="255"/>
      <c r="L202" s="253"/>
      <c r="M202" s="80"/>
      <c r="N202" s="81" t="s">
        <v>218</v>
      </c>
      <c r="O202" s="165" t="str">
        <f t="shared" si="38"/>
        <v>NO APLICA</v>
      </c>
      <c r="P202" s="165" t="str">
        <f t="shared" si="38"/>
        <v>NO APLICA</v>
      </c>
      <c r="Q202" s="253"/>
      <c r="R202" s="158"/>
      <c r="S202" s="253"/>
      <c r="T202" s="165"/>
      <c r="U202" s="42"/>
      <c r="V202" s="255"/>
      <c r="W202" s="174"/>
      <c r="X202" s="101"/>
      <c r="Y202" s="101"/>
      <c r="Z202" s="174"/>
      <c r="AA202" s="279"/>
    </row>
    <row r="203" spans="1:27" ht="17.25" customHeight="1" x14ac:dyDescent="0.25">
      <c r="A203" s="257"/>
      <c r="B203" s="264"/>
      <c r="C203" s="254"/>
      <c r="D203" s="99"/>
      <c r="E203" s="261"/>
      <c r="F203" s="254"/>
      <c r="G203" s="158"/>
      <c r="H203" s="254"/>
      <c r="I203" s="158"/>
      <c r="J203" s="42"/>
      <c r="K203" s="255"/>
      <c r="L203" s="254"/>
      <c r="M203" s="80"/>
      <c r="N203" s="81" t="s">
        <v>218</v>
      </c>
      <c r="O203" s="165" t="str">
        <f t="shared" si="38"/>
        <v>NO APLICA</v>
      </c>
      <c r="P203" s="165" t="str">
        <f t="shared" si="38"/>
        <v>NO APLICA</v>
      </c>
      <c r="Q203" s="254"/>
      <c r="R203" s="158"/>
      <c r="S203" s="254"/>
      <c r="T203" s="165"/>
      <c r="U203" s="42"/>
      <c r="V203" s="255"/>
      <c r="W203" s="174"/>
      <c r="X203" s="101"/>
      <c r="Y203" s="101"/>
      <c r="Z203" s="174"/>
      <c r="AA203" s="280"/>
    </row>
    <row r="204" spans="1:27" ht="45.75" customHeight="1" x14ac:dyDescent="0.25">
      <c r="A204" s="257">
        <v>36</v>
      </c>
      <c r="B204" s="258" t="s">
        <v>762</v>
      </c>
      <c r="C204" s="252" t="s">
        <v>288</v>
      </c>
      <c r="D204" s="99" t="s">
        <v>763</v>
      </c>
      <c r="E204" s="261" t="s">
        <v>764</v>
      </c>
      <c r="F204" s="252" t="s">
        <v>363</v>
      </c>
      <c r="G204" s="171">
        <f>IF(F204="1 - Rara vez",1,IF(F204="2 - Improbable",2,IF(F204="3 - Posible",3,IF(F204="4 - Probable",4,IF(F204="5 - Casi seguro",5,IF(F204="1 - Baja",6,IF(F204="2 - Media",7,IF(F204="3 - Alta",8,IF(F204="Seleccione",0)))))))))</f>
        <v>8</v>
      </c>
      <c r="H204" s="252" t="s">
        <v>366</v>
      </c>
      <c r="I204" s="171">
        <f>IF(H204="1 -Insignificante",1,IF(H204="2 -Menor",2,IF(H204="3 -Moderado",3,IF(H204="5 -Moderado",6,IF(H204="4 -Mayor",4,IF(H204="10 -Mayor",7,IF(H204="5 -Catastrófico",5,IF(H204="20 -Catastrófico",8,IF(H204="1 - Mínimo/Leve",9,IF(H204="2 - Importante",10,IF(H204="3 - Fuerte",11,IF(H204="Seleccione",0))))))))))))</f>
        <v>11</v>
      </c>
      <c r="J204" s="42">
        <f>IF(AND(G204=1,I204=1),1,IF(AND(G204=1,I204=2),2,IF(AND(G204=1,I204=3),3,IF(AND(G204=1,I204=4),4,IF(AND(G204=1,I204=5),5,IF(AND(G204=2,I204=1),6,IF(AND(G204=2,I204=2),7,IF(AND(G204=2,I204=3),8,IF(AND(G204=2,I204=4),9,IF(AND(G204=2,I204=5),10,IF(AND(G204=3,I204=1),11,IF(AND(G204=3,I204=2),12,IF(AND(G204=3,I204=3),13,IF(AND(G204=3,I204=4),14,IF(AND(G204=3,I204=5),15,IF(AND(G204=4,I204=1),16,IF(AND(G204=4,I204=2),17,IF(AND(G204=4,I204=3),18,IF(AND(G204=4,I204=4),19,IF(AND(G204=4,I204=5),20,IF(AND(G204=5,I204=1),21,IF(AND(G204=5,I204=2),22,IF(AND(G204=5,I204=3),23,IF(AND(G204=5,I204=4),24,IF(AND(G204=5,I204=5),25,IF(AND(G204=1,I204=6),26,IF(AND(G204=1,I204=7),27,IF(AND(G204=1,I204=8),28,IF(AND(G204=2,I204=6),29,IF(AND(G204=2,I204=7),30,IF(AND(G204=2,I204=8),31,IF(AND(G204=3,I204=6),32,IF(AND(G204=3,I204=7),33,IF(AND(G204=3,I204=8),34,IF(AND(G204=4,I204=6),35,IF(AND(G204=4,I204=7),36,IF(AND(G204=4,I204=8),37,IF(AND(G204=5,I204=6),38,IF(AND(G204=5,I204=7),39,IF(AND(G204=5,I204=8),40,IF(AND(G204=6,I204=9),41,IF(AND(G204=6,I204=10),42,IF(AND(G204=6,I204=11),43,IF(AND(G204=7,I204=9),44,IF(AND(G204=7,I204=10),45,IF(AND(G204=7,I204=11),46,IF(AND(G204=8,I204=9),47,IF(AND(G204=8,I204=10),48,IF(AND(G204=8,I204=11),49,"Seleccione")))))))))))))))))))))))))))))))))))))))))))))))))</f>
        <v>49</v>
      </c>
      <c r="K204" s="255" t="str">
        <f>IF(J204=1,'Etapa 2 - Análisis'!$Y$4,IF(J204=2,'Etapa 2 - Análisis'!$Z$4,IF(J204=6,'Etapa 2 - Análisis'!$AD$4,IF(J204=7,'Etapa 2 - Análisis'!$AE$4,IF(J204=11,'Etapa 2 - Análisis'!$AI$4,IF(J204=3,'Etapa 2 - Análisis'!$AA$4,IF(J204=8,'Etapa 2 - Análisis'!$AF$4,IF(J204=12,'Etapa 2 - Análisis'!$AJ$4,IF(J204=16,'Etapa 2 - Análisis'!$AN$4,IF(J204=4,'Etapa 2 - Análisis'!$AB$4,IF(J204=5,'Etapa 2 - Análisis'!$AC$4,IF(J204=9,'Etapa 2 - Análisis'!$AG$4,IF(J204=13,'Etapa 2 - Análisis'!$AK$4,IF(J204=17,'Etapa 2 - Análisis'!$AO$4,IF(J204=18,'Etapa 2 - Análisis'!$AP$4,IF(J204=21,'Etapa 2 - Análisis'!$AS$4,IF(J204=22,'Etapa 2 - Análisis'!$AT$4,IF(J204=10,'Etapa 2 - Análisis'!$AH$4,IF(J204=14,'Etapa 2 - Análisis'!$AL$4,IF(J204=15,'Etapa 2 - Análisis'!$AM$4,IF(J204=19,'Etapa 2 - Análisis'!$AQ$4,IF(J204=20,'Etapa 2 - Análisis'!$AR$4,IF(J204=23,'Etapa 2 - Análisis'!$AU$4,IF(J204=24,'Etapa 2 - Análisis'!$AV$4,IF(J204=25,'Etapa 2 - Análisis'!$AW$4,IF(J204=26,'Etapa 2 - Análisis'!$Y$13,IF(J204=27,'Etapa 2 - Análisis'!$Z$13,IF(J204=28,'Etapa 2 - Análisis'!$AA$13,IF(J204=29,'Etapa 2 - Análisis'!$AB$13,IF(J204=30,'Etapa 2 - Análisis'!$AC$13,IF(J204=31,'Etapa 2 - Análisis'!$AD$13,IF(J204=32,'Etapa 2 - Análisis'!$AE$13,IF(J204=33,'Etapa 2 - Análisis'!$AF$13,IF(J204=34,'Etapa 2 - Análisis'!$AG$13,IF(J204=35,'Etapa 2 - Análisis'!$AH$13,IF(J204=36,'Etapa 2 - Análisis'!$AI$13,IF(J204=37,'Etapa 2 - Análisis'!$AJ$13,IF(J204=38,'Etapa 2 - Análisis'!$AK$13,IF(J204=39,'Etapa 2 - Análisis'!$AL$13,IF(J204=40,'Etapa 2 - Análisis'!$AM$13,IF(J204=41,'Etapa 2 - Análisis'!$Y$8,IF(J204=42,'Etapa 2 - Análisis'!$Z$8,IF(J204=43,'Etapa 2 - Análisis'!$AA$8,IF(J204=44,'Etapa 2 - Análisis'!$AB$8,IF(J204=45,'Etapa 2 - Análisis'!$AC$8,IF(J204=46,'Etapa 2 - Análisis'!$AD$8,IF(J204=47,'Etapa 2 - Análisis'!$AE$8,IF(J204=48,'Etapa 2 - Análisis'!$AF$8,IF(J204=49,'Etapa 2 - Análisis'!$AG$8,"Sin Zona")))))))))))))))))))))))))))))))))))))))))))))))))</f>
        <v>ZONA DE OPORTUNIDAD MUY BENEFICIOSA</v>
      </c>
      <c r="L204" s="252" t="s">
        <v>371</v>
      </c>
      <c r="M204" s="80" t="s">
        <v>766</v>
      </c>
      <c r="N204" s="81" t="s">
        <v>218</v>
      </c>
      <c r="O204" s="165" t="str">
        <f>IF($C$204="Oportunidad","NO APLICA","")</f>
        <v>NO APLICA</v>
      </c>
      <c r="P204" s="165" t="str">
        <f>IF($C$204="Oportunidad","NO APLICA","")</f>
        <v>NO APLICA</v>
      </c>
      <c r="Q204" s="252" t="s">
        <v>218</v>
      </c>
      <c r="S204" s="252" t="s">
        <v>218</v>
      </c>
      <c r="T204" s="165">
        <f>IF(S204="1 -Insignificante",1,IF(S204="2 -Menor",2,IF(S204="3 -Moderado",3,IF(S204="4 -Mayor",4,IF(S204="10 -Mayor",7,IF(S204="5 -Catastrófico",5,IF(S204="5 -Moderado",6,IF(S204="20 -Catastrófico",8,IF(S204="1 - Mínimo/Leve",9,IF(S204="2 - Importante",10,IF(S204="3 - Fuerte",11,IF(S204="NO APLICA","",IF(S204="Seleccione",0)))))))))))))</f>
        <v>0</v>
      </c>
      <c r="U204" s="42" t="str">
        <f>IF(AND(R204=1,T204=1),1,IF(AND(R204=1,T204=2),2,IF(AND(R204=1,T204=3),3,IF(AND(R204=1,T204=4),4,IF(AND(R204=1,T204=5),5,IF(AND(R204=2,T204=1),6,IF(AND(R204=2,T204=2),7,IF(AND(R204=2,T204=3),8,IF(AND(R204=2,T204=4),9,IF(AND(R204=2,T204=5),10,IF(AND(R204=3,T204=1),11,IF(AND(R204=3,T204=2),12,IF(AND(R204=3,T204=3),13,IF(AND(R204=3,T204=4),14,IF(AND(R204=3,T204=5),15,IF(AND(R204=4,T204=1),16,IF(AND(R204=4,T204=2),17,IF(AND(R204=4,T204=3),18,IF(AND(R204=4,T204=4),19,IF(AND(R204=4,T204=5),20,IF(AND(R204=5,T204=1),21,IF(AND(R204=5,T204=2),22,IF(AND(R204=5,T204=3),23,IF(AND(R204=5,T204=4),24,IF(AND(R204=5,T204=5),25,IF(AND(R204=1,T204=6),26,IF(AND(R204=1,T204=7),27,IF(AND(R204=1,T204=8),28,IF(AND(R204=2,T204=6),29,IF(AND(R204=2,T204=7),30,IF(AND(R204=2,T204=8),31,IF(AND(R204=3,T204=6),32,IF(AND(R204=3,T204=7),33,IF(AND(R204=3,T204=8),34,IF(AND(R204=4,T204=6),35,IF(AND(R204=4,T204=7),36,IF(AND(R204=4,T204=8),37,IF(AND(R204=5,T204=6),38,IF(AND(R204=5,T204=7),39,IF(AND(R204=5,T204=8),40,IF(AND(R204=6,T204=9),41,IF(AND(R204=6,T204=10),42,IF(AND(R204=6,T204=11),43,IF(AND(R204=7,T204=9),44,IF(AND(R204=7,T204=10),45,IF(AND(R204=7,T204=11),46,IF(AND(R204=8,T204=9),47,IF(AND(R204=8,T204=10),48,IF(AND(R204=8,T204=11),49,IF(AND(R204="",T204=""),"","Seleccione"))))))))))))))))))))))))))))))))))))))))))))))))))</f>
        <v>Seleccione</v>
      </c>
      <c r="V204" s="255" t="str">
        <f>IF(U204=1,'Etapa 2 - Análisis'!$Y$4,IF(U204=2,'Etapa 2 - Análisis'!$Z$4,IF(U204=6,'Etapa 2 - Análisis'!$AD$4,IF(U204=7,'Etapa 2 - Análisis'!$AE$4,IF(U204=11,'Etapa 2 - Análisis'!$AI$4,IF(U204=3,'Etapa 2 - Análisis'!$AA$4,IF(U204=8,'Etapa 2 - Análisis'!$AF$4,IF(U204=12,'Etapa 2 - Análisis'!$AJ$4,IF(U204=16,'Etapa 2 - Análisis'!$AN$4,IF(U204=4,'Etapa 2 - Análisis'!$AB$4,IF(U204=5,'Etapa 2 - Análisis'!$AC$4,IF(U204=9,'Etapa 2 - Análisis'!$AF$4,IF(U204=13,'Etapa 2 - Análisis'!$AK$4,IF(U204=17,'Etapa 2 - Análisis'!$AO$4,IF(U204=18,'Etapa 2 - Análisis'!$AP$4,IF(U204=21,'Etapa 2 - Análisis'!$AS$4,IF(U204=22,'Etapa 2 - Análisis'!$AT$4,IF(U204=10,'Etapa 2 - Análisis'!$AH$4,IF(U204=14,'Etapa 2 - Análisis'!$AL$4,IF(U204=15,'Etapa 2 - Análisis'!$AM$4,IF(U204=19,'Etapa 2 - Análisis'!$AQ$4,IF(U204=20,'Etapa 2 - Análisis'!$AR$4,IF(U204=23,'Etapa 2 - Análisis'!$AU$4,IF(U204=24,'Etapa 2 - Análisis'!$AV$4,IF(U204=25,'Etapa 2 - Análisis'!$AW$4,IF(U204=26,'Etapa 2 - Análisis'!$Y$13,IF(U204=27,'Etapa 2 - Análisis'!$Z$13,IF(U204=28,'Etapa 2 - Análisis'!$AA$13,IF(U204=29,'Etapa 2 - Análisis'!$AB$13,IF(U204=30,'Etapa 2 - Análisis'!$AC$13,IF(U204=31,'Etapa 2 - Análisis'!$AD$13,IF(U204=32,'Etapa 2 - Análisis'!$AE$13,IF(U204=33,'Etapa 2 - Análisis'!$AF$13,IF(U204=34,'Etapa 2 - Análisis'!$AG$13,IF(U204=35,'Etapa 2 - Análisis'!$AH$13,IF(U204=36,'Etapa 2 - Análisis'!$AI$13,IF(U204=37,'Etapa 2 - Análisis'!$AJ$13,IF(U204=38,'Etapa 2 - Análisis'!$AK$13,IF(U204=39,'Etapa 2 - Análisis'!$AL$13,IF(U204=40,'Etapa 2 - Análisis'!$AM$13,IF(U204=41,'Etapa 2 - Análisis'!$Y$8,IF(U204=42,'Etapa 2 - Análisis'!$Z$8,IF(U204=43,'Etapa 2 - Análisis'!$AA$8,IF(U204=44,'Etapa 2 - Análisis'!$AB$8,IF(U204=45,'Etapa 2 - Análisis'!$AC$8,IF(U204=46,'Etapa 2 - Análisis'!$AD$8,IF(U204=47,'Etapa 2 - Análisis'!$AE$8,IF(U204=48,'Etapa 2 - Análisis'!$AF$8,IF(U204=49,'Etapa 2 - Análisis'!$AG$8,IF(U204="","NO APLICA","Sin Zona"))))))))))))))))))))))))))))))))))))))))))))))))))</f>
        <v>Sin Zona</v>
      </c>
      <c r="W204" s="201"/>
      <c r="X204" s="184"/>
      <c r="Y204" s="184"/>
      <c r="Z204" s="201"/>
      <c r="AA204" s="296"/>
    </row>
    <row r="205" spans="1:27" ht="32.25" customHeight="1" x14ac:dyDescent="0.25">
      <c r="A205" s="257"/>
      <c r="B205" s="259"/>
      <c r="C205" s="253"/>
      <c r="D205" s="99" t="s">
        <v>765</v>
      </c>
      <c r="E205" s="261"/>
      <c r="F205" s="253"/>
      <c r="G205" s="171"/>
      <c r="H205" s="253"/>
      <c r="I205" s="171"/>
      <c r="J205" s="42"/>
      <c r="K205" s="255"/>
      <c r="L205" s="253"/>
      <c r="M205" s="126"/>
      <c r="N205" s="81" t="s">
        <v>218</v>
      </c>
      <c r="O205" s="165" t="str">
        <f t="shared" ref="O205:P220" si="39">IF($C$204="Oportunidad","NO APLICA","")</f>
        <v>NO APLICA</v>
      </c>
      <c r="P205" s="165" t="str">
        <f t="shared" si="39"/>
        <v>NO APLICA</v>
      </c>
      <c r="Q205" s="253"/>
      <c r="S205" s="253"/>
      <c r="T205" s="165"/>
      <c r="U205" s="42"/>
      <c r="V205" s="255"/>
      <c r="W205" s="126"/>
      <c r="X205" s="147"/>
      <c r="Y205" s="147"/>
      <c r="Z205" s="126"/>
      <c r="AA205" s="297"/>
    </row>
    <row r="206" spans="1:27" x14ac:dyDescent="0.25">
      <c r="A206" s="257"/>
      <c r="B206" s="259"/>
      <c r="C206" s="253"/>
      <c r="D206" s="99"/>
      <c r="E206" s="261"/>
      <c r="F206" s="253"/>
      <c r="G206" s="171"/>
      <c r="H206" s="253"/>
      <c r="I206" s="171"/>
      <c r="J206" s="42"/>
      <c r="K206" s="255"/>
      <c r="L206" s="253"/>
      <c r="M206" s="126"/>
      <c r="N206" s="81" t="s">
        <v>218</v>
      </c>
      <c r="O206" s="165" t="str">
        <f t="shared" si="39"/>
        <v>NO APLICA</v>
      </c>
      <c r="P206" s="165" t="str">
        <f t="shared" si="39"/>
        <v>NO APLICA</v>
      </c>
      <c r="Q206" s="253"/>
      <c r="S206" s="253"/>
      <c r="T206" s="165"/>
      <c r="U206" s="42"/>
      <c r="V206" s="255"/>
      <c r="W206" s="126"/>
      <c r="X206" s="147"/>
      <c r="Y206" s="147"/>
      <c r="Z206" s="126"/>
      <c r="AA206" s="297"/>
    </row>
    <row r="207" spans="1:27" x14ac:dyDescent="0.25">
      <c r="A207" s="257"/>
      <c r="B207" s="259"/>
      <c r="C207" s="253"/>
      <c r="D207" s="99"/>
      <c r="E207" s="261"/>
      <c r="F207" s="253"/>
      <c r="G207" s="171"/>
      <c r="H207" s="253"/>
      <c r="I207" s="171"/>
      <c r="J207" s="42"/>
      <c r="K207" s="255"/>
      <c r="L207" s="253"/>
      <c r="M207" s="126"/>
      <c r="N207" s="81" t="s">
        <v>218</v>
      </c>
      <c r="O207" s="165" t="str">
        <f t="shared" si="39"/>
        <v>NO APLICA</v>
      </c>
      <c r="P207" s="165" t="str">
        <f t="shared" si="39"/>
        <v>NO APLICA</v>
      </c>
      <c r="Q207" s="253"/>
      <c r="S207" s="253"/>
      <c r="T207" s="165"/>
      <c r="U207" s="42"/>
      <c r="V207" s="255"/>
      <c r="W207" s="126"/>
      <c r="X207" s="147"/>
      <c r="Y207" s="147"/>
      <c r="Z207" s="126"/>
      <c r="AA207" s="297"/>
    </row>
    <row r="208" spans="1:27" x14ac:dyDescent="0.25">
      <c r="A208" s="257"/>
      <c r="B208" s="260"/>
      <c r="C208" s="254"/>
      <c r="E208" s="261"/>
      <c r="F208" s="254"/>
      <c r="G208" s="171"/>
      <c r="H208" s="254"/>
      <c r="I208" s="171"/>
      <c r="J208" s="42"/>
      <c r="K208" s="255"/>
      <c r="L208" s="254"/>
      <c r="M208" s="126"/>
      <c r="N208" s="81" t="s">
        <v>218</v>
      </c>
      <c r="O208" s="165" t="str">
        <f t="shared" si="39"/>
        <v>NO APLICA</v>
      </c>
      <c r="P208" s="165" t="str">
        <f t="shared" si="39"/>
        <v>NO APLICA</v>
      </c>
      <c r="Q208" s="254"/>
      <c r="S208" s="254"/>
      <c r="T208" s="165"/>
      <c r="U208" s="42"/>
      <c r="V208" s="255"/>
      <c r="W208" s="126"/>
      <c r="X208" s="147"/>
      <c r="Y208" s="147"/>
      <c r="Z208" s="126"/>
      <c r="AA208" s="298"/>
    </row>
    <row r="209" spans="1:27" ht="51.75" customHeight="1" x14ac:dyDescent="0.25">
      <c r="A209" s="257">
        <v>37</v>
      </c>
      <c r="B209" s="373" t="s">
        <v>767</v>
      </c>
      <c r="C209" s="252" t="s">
        <v>288</v>
      </c>
      <c r="D209" s="99" t="s">
        <v>770</v>
      </c>
      <c r="E209" s="258" t="s">
        <v>771</v>
      </c>
      <c r="F209" s="252" t="s">
        <v>363</v>
      </c>
      <c r="G209" s="171">
        <f>IF(F209="1 - Rara vez",1,IF(F209="2 - Improbable",2,IF(F209="3 - Posible",3,IF(F209="4 - Probable",4,IF(F209="5 - Casi seguro",5,IF(F209="1 - Baja",6,IF(F209="2 - Media",7,IF(F209="3 - Alta",8,IF(F209="Seleccione",0)))))))))</f>
        <v>8</v>
      </c>
      <c r="H209" s="252" t="s">
        <v>366</v>
      </c>
      <c r="I209" s="171">
        <f>IF(H209="1 -Insignificante",1,IF(H209="2 -Menor",2,IF(H209="3 -Moderado",3,IF(H209="5 -Moderado",6,IF(H209="4 -Mayor",4,IF(H209="10 -Mayor",7,IF(H209="5 -Catastrófico",5,IF(H209="20 -Catastrófico",8,IF(H209="1 - Mínimo/Leve",9,IF(H209="2 - Importante",10,IF(H209="3 - Fuerte",11,IF(H209="Seleccione",0))))))))))))</f>
        <v>11</v>
      </c>
      <c r="J209" s="42">
        <f>IF(AND(G209=1,I209=1),1,IF(AND(G209=1,I209=2),2,IF(AND(G209=1,I209=3),3,IF(AND(G209=1,I209=4),4,IF(AND(G209=1,I209=5),5,IF(AND(G209=2,I209=1),6,IF(AND(G209=2,I209=2),7,IF(AND(G209=2,I209=3),8,IF(AND(G209=2,I209=4),9,IF(AND(G209=2,I209=5),10,IF(AND(G209=3,I209=1),11,IF(AND(G209=3,I209=2),12,IF(AND(G209=3,I209=3),13,IF(AND(G209=3,I209=4),14,IF(AND(G209=3,I209=5),15,IF(AND(G209=4,I209=1),16,IF(AND(G209=4,I209=2),17,IF(AND(G209=4,I209=3),18,IF(AND(G209=4,I209=4),19,IF(AND(G209=4,I209=5),20,IF(AND(G209=5,I209=1),21,IF(AND(G209=5,I209=2),22,IF(AND(G209=5,I209=3),23,IF(AND(G209=5,I209=4),24,IF(AND(G209=5,I209=5),25,IF(AND(G209=1,I209=6),26,IF(AND(G209=1,I209=7),27,IF(AND(G209=1,I209=8),28,IF(AND(G209=2,I209=6),29,IF(AND(G209=2,I209=7),30,IF(AND(G209=2,I209=8),31,IF(AND(G209=3,I209=6),32,IF(AND(G209=3,I209=7),33,IF(AND(G209=3,I209=8),34,IF(AND(G209=4,I209=6),35,IF(AND(G209=4,I209=7),36,IF(AND(G209=4,I209=8),37,IF(AND(G209=5,I209=6),38,IF(AND(G209=5,I209=7),39,IF(AND(G209=5,I209=8),40,IF(AND(G209=6,I209=9),41,IF(AND(G209=6,I209=10),42,IF(AND(G209=6,I209=11),43,IF(AND(G209=7,I209=9),44,IF(AND(G209=7,I209=10),45,IF(AND(G209=7,I209=11),46,IF(AND(G209=8,I209=9),47,IF(AND(G209=8,I209=10),48,IF(AND(G209=8,I209=11),49,"Seleccione")))))))))))))))))))))))))))))))))))))))))))))))))</f>
        <v>49</v>
      </c>
      <c r="K209" s="255" t="str">
        <f>IF(J209=1,'Etapa 2 - Análisis'!$Y$4,IF(J209=2,'Etapa 2 - Análisis'!$Z$4,IF(J209=6,'Etapa 2 - Análisis'!$AD$4,IF(J209=7,'Etapa 2 - Análisis'!$AE$4,IF(J209=11,'Etapa 2 - Análisis'!$AI$4,IF(J209=3,'Etapa 2 - Análisis'!$AA$4,IF(J209=8,'Etapa 2 - Análisis'!$AF$4,IF(J209=12,'Etapa 2 - Análisis'!$AJ$4,IF(J209=16,'Etapa 2 - Análisis'!$AN$4,IF(J209=4,'Etapa 2 - Análisis'!$AB$4,IF(J209=5,'Etapa 2 - Análisis'!$AC$4,IF(J209=9,'Etapa 2 - Análisis'!$AG$4,IF(J209=13,'Etapa 2 - Análisis'!$AK$4,IF(J209=17,'Etapa 2 - Análisis'!$AO$4,IF(J209=18,'Etapa 2 - Análisis'!$AP$4,IF(J209=21,'Etapa 2 - Análisis'!$AS$4,IF(J209=22,'Etapa 2 - Análisis'!$AT$4,IF(J209=10,'Etapa 2 - Análisis'!$AH$4,IF(J209=14,'Etapa 2 - Análisis'!$AL$4,IF(J209=15,'Etapa 2 - Análisis'!$AM$4,IF(J209=19,'Etapa 2 - Análisis'!$AQ$4,IF(J209=20,'Etapa 2 - Análisis'!$AR$4,IF(J209=23,'Etapa 2 - Análisis'!$AU$4,IF(J209=24,'Etapa 2 - Análisis'!$AV$4,IF(J209=25,'Etapa 2 - Análisis'!$AW$4,IF(J209=26,'Etapa 2 - Análisis'!$Y$13,IF(J209=27,'Etapa 2 - Análisis'!$Z$13,IF(J209=28,'Etapa 2 - Análisis'!$AA$13,IF(J209=29,'Etapa 2 - Análisis'!$AB$13,IF(J209=30,'Etapa 2 - Análisis'!$AC$13,IF(J209=31,'Etapa 2 - Análisis'!$AD$13,IF(J209=32,'Etapa 2 - Análisis'!$AE$13,IF(J209=33,'Etapa 2 - Análisis'!$AF$13,IF(J209=34,'Etapa 2 - Análisis'!$AG$13,IF(J209=35,'Etapa 2 - Análisis'!$AH$13,IF(J209=36,'Etapa 2 - Análisis'!$AI$13,IF(J209=37,'Etapa 2 - Análisis'!$AJ$13,IF(J209=38,'Etapa 2 - Análisis'!$AK$13,IF(J209=39,'Etapa 2 - Análisis'!$AL$13,IF(J209=40,'Etapa 2 - Análisis'!$AM$13,IF(J209=41,'Etapa 2 - Análisis'!$Y$8,IF(J209=42,'Etapa 2 - Análisis'!$Z$8,IF(J209=43,'Etapa 2 - Análisis'!$AA$8,IF(J209=44,'Etapa 2 - Análisis'!$AB$8,IF(J209=45,'Etapa 2 - Análisis'!$AC$8,IF(J209=46,'Etapa 2 - Análisis'!$AD$8,IF(J209=47,'Etapa 2 - Análisis'!$AE$8,IF(J209=48,'Etapa 2 - Análisis'!$AF$8,IF(J209=49,'Etapa 2 - Análisis'!$AG$8,"Sin Zona")))))))))))))))))))))))))))))))))))))))))))))))))</f>
        <v>ZONA DE OPORTUNIDAD MUY BENEFICIOSA</v>
      </c>
      <c r="L209" s="252" t="s">
        <v>371</v>
      </c>
      <c r="M209" s="80" t="s">
        <v>779</v>
      </c>
      <c r="N209" s="81" t="s">
        <v>218</v>
      </c>
      <c r="O209" s="171" t="str">
        <f t="shared" si="39"/>
        <v>NO APLICA</v>
      </c>
      <c r="P209" s="171" t="str">
        <f t="shared" si="39"/>
        <v>NO APLICA</v>
      </c>
      <c r="Q209" s="252" t="s">
        <v>218</v>
      </c>
      <c r="S209" s="252" t="s">
        <v>218</v>
      </c>
      <c r="T209" s="171">
        <f>IF(S209="1 -Insignificante",1,IF(S209="2 -Menor",2,IF(S209="3 -Moderado",3,IF(S209="4 -Mayor",4,IF(S209="10 -Mayor",7,IF(S209="5 -Catastrófico",5,IF(S209="5 -Moderado",6,IF(S209="20 -Catastrófico",8,IF(S209="1 - Mínimo/Leve",9,IF(S209="2 - Importante",10,IF(S209="3 - Fuerte",11,IF(S209="NO APLICA","",IF(S209="Seleccione",0)))))))))))))</f>
        <v>0</v>
      </c>
      <c r="U209" s="42" t="str">
        <f>IF(AND(R209=1,T209=1),1,IF(AND(R209=1,T209=2),2,IF(AND(R209=1,T209=3),3,IF(AND(R209=1,T209=4),4,IF(AND(R209=1,T209=5),5,IF(AND(R209=2,T209=1),6,IF(AND(R209=2,T209=2),7,IF(AND(R209=2,T209=3),8,IF(AND(R209=2,T209=4),9,IF(AND(R209=2,T209=5),10,IF(AND(R209=3,T209=1),11,IF(AND(R209=3,T209=2),12,IF(AND(R209=3,T209=3),13,IF(AND(R209=3,T209=4),14,IF(AND(R209=3,T209=5),15,IF(AND(R209=4,T209=1),16,IF(AND(R209=4,T209=2),17,IF(AND(R209=4,T209=3),18,IF(AND(R209=4,T209=4),19,IF(AND(R209=4,T209=5),20,IF(AND(R209=5,T209=1),21,IF(AND(R209=5,T209=2),22,IF(AND(R209=5,T209=3),23,IF(AND(R209=5,T209=4),24,IF(AND(R209=5,T209=5),25,IF(AND(R209=1,T209=6),26,IF(AND(R209=1,T209=7),27,IF(AND(R209=1,T209=8),28,IF(AND(R209=2,T209=6),29,IF(AND(R209=2,T209=7),30,IF(AND(R209=2,T209=8),31,IF(AND(R209=3,T209=6),32,IF(AND(R209=3,T209=7),33,IF(AND(R209=3,T209=8),34,IF(AND(R209=4,T209=6),35,IF(AND(R209=4,T209=7),36,IF(AND(R209=4,T209=8),37,IF(AND(R209=5,T209=6),38,IF(AND(R209=5,T209=7),39,IF(AND(R209=5,T209=8),40,IF(AND(R209=6,T209=9),41,IF(AND(R209=6,T209=10),42,IF(AND(R209=6,T209=11),43,IF(AND(R209=7,T209=9),44,IF(AND(R209=7,T209=10),45,IF(AND(R209=7,T209=11),46,IF(AND(R209=8,T209=9),47,IF(AND(R209=8,T209=10),48,IF(AND(R209=8,T209=11),49,IF(AND(R209="",T209=""),"","Seleccione"))))))))))))))))))))))))))))))))))))))))))))))))))</f>
        <v>Seleccione</v>
      </c>
      <c r="V209" s="255" t="str">
        <f>IF(U209=1,'Etapa 2 - Análisis'!$Y$4,IF(U209=2,'Etapa 2 - Análisis'!$Z$4,IF(U209=6,'Etapa 2 - Análisis'!$AD$4,IF(U209=7,'Etapa 2 - Análisis'!$AE$4,IF(U209=11,'Etapa 2 - Análisis'!$AI$4,IF(U209=3,'Etapa 2 - Análisis'!$AA$4,IF(U209=8,'Etapa 2 - Análisis'!$AF$4,IF(U209=12,'Etapa 2 - Análisis'!$AJ$4,IF(U209=16,'Etapa 2 - Análisis'!$AN$4,IF(U209=4,'Etapa 2 - Análisis'!$AB$4,IF(U209=5,'Etapa 2 - Análisis'!$AC$4,IF(U209=9,'Etapa 2 - Análisis'!$AF$4,IF(U209=13,'Etapa 2 - Análisis'!$AK$4,IF(U209=17,'Etapa 2 - Análisis'!$AO$4,IF(U209=18,'Etapa 2 - Análisis'!$AP$4,IF(U209=21,'Etapa 2 - Análisis'!$AS$4,IF(U209=22,'Etapa 2 - Análisis'!$AT$4,IF(U209=10,'Etapa 2 - Análisis'!$AH$4,IF(U209=14,'Etapa 2 - Análisis'!$AL$4,IF(U209=15,'Etapa 2 - Análisis'!$AM$4,IF(U209=19,'Etapa 2 - Análisis'!$AQ$4,IF(U209=20,'Etapa 2 - Análisis'!$AR$4,IF(U209=23,'Etapa 2 - Análisis'!$AU$4,IF(U209=24,'Etapa 2 - Análisis'!$AV$4,IF(U209=25,'Etapa 2 - Análisis'!$AW$4,IF(U209=26,'Etapa 2 - Análisis'!$Y$13,IF(U209=27,'Etapa 2 - Análisis'!$Z$13,IF(U209=28,'Etapa 2 - Análisis'!$AA$13,IF(U209=29,'Etapa 2 - Análisis'!$AB$13,IF(U209=30,'Etapa 2 - Análisis'!$AC$13,IF(U209=31,'Etapa 2 - Análisis'!$AD$13,IF(U209=32,'Etapa 2 - Análisis'!$AE$13,IF(U209=33,'Etapa 2 - Análisis'!$AF$13,IF(U209=34,'Etapa 2 - Análisis'!$AG$13,IF(U209=35,'Etapa 2 - Análisis'!$AH$13,IF(U209=36,'Etapa 2 - Análisis'!$AI$13,IF(U209=37,'Etapa 2 - Análisis'!$AJ$13,IF(U209=38,'Etapa 2 - Análisis'!$AK$13,IF(U209=39,'Etapa 2 - Análisis'!$AL$13,IF(U209=40,'Etapa 2 - Análisis'!$AM$13,IF(U209=41,'Etapa 2 - Análisis'!$Y$8,IF(U209=42,'Etapa 2 - Análisis'!$Z$8,IF(U209=43,'Etapa 2 - Análisis'!$AA$8,IF(U209=44,'Etapa 2 - Análisis'!$AB$8,IF(U209=45,'Etapa 2 - Análisis'!$AC$8,IF(U209=46,'Etapa 2 - Análisis'!$AD$8,IF(U209=47,'Etapa 2 - Análisis'!$AE$8,IF(U209=48,'Etapa 2 - Análisis'!$AF$8,IF(U209=49,'Etapa 2 - Análisis'!$AG$8,IF(U209="","NO APLICA","Sin Zona"))))))))))))))))))))))))))))))))))))))))))))))))))</f>
        <v>Sin Zona</v>
      </c>
      <c r="W209" s="174" t="s">
        <v>782</v>
      </c>
      <c r="X209" s="102">
        <v>44205</v>
      </c>
      <c r="Y209" s="102">
        <v>44560</v>
      </c>
      <c r="Z209" s="365" t="s">
        <v>783</v>
      </c>
      <c r="AA209" s="278" t="s">
        <v>784</v>
      </c>
    </row>
    <row r="210" spans="1:27" ht="36.75" customHeight="1" x14ac:dyDescent="0.25">
      <c r="A210" s="257"/>
      <c r="B210" s="374"/>
      <c r="C210" s="253"/>
      <c r="D210" s="99" t="s">
        <v>772</v>
      </c>
      <c r="E210" s="259"/>
      <c r="F210" s="253"/>
      <c r="G210" s="171"/>
      <c r="H210" s="253"/>
      <c r="I210" s="171"/>
      <c r="J210" s="42"/>
      <c r="K210" s="255"/>
      <c r="L210" s="253"/>
      <c r="M210" s="80"/>
      <c r="N210" s="81" t="s">
        <v>218</v>
      </c>
      <c r="O210" s="171" t="str">
        <f t="shared" si="39"/>
        <v>NO APLICA</v>
      </c>
      <c r="P210" s="171" t="str">
        <f t="shared" si="39"/>
        <v>NO APLICA</v>
      </c>
      <c r="Q210" s="253"/>
      <c r="S210" s="253"/>
      <c r="T210" s="171"/>
      <c r="U210" s="42"/>
      <c r="V210" s="255"/>
      <c r="W210" s="258"/>
      <c r="X210" s="365"/>
      <c r="Y210" s="365"/>
      <c r="Z210" s="366"/>
      <c r="AA210" s="279"/>
    </row>
    <row r="211" spans="1:27" x14ac:dyDescent="0.25">
      <c r="A211" s="257"/>
      <c r="B211" s="374"/>
      <c r="C211" s="253"/>
      <c r="D211" s="99"/>
      <c r="E211" s="259"/>
      <c r="F211" s="253"/>
      <c r="G211" s="171"/>
      <c r="H211" s="253"/>
      <c r="I211" s="171"/>
      <c r="J211" s="42"/>
      <c r="K211" s="255"/>
      <c r="L211" s="253"/>
      <c r="M211" s="80"/>
      <c r="N211" s="81" t="s">
        <v>218</v>
      </c>
      <c r="O211" s="171" t="str">
        <f t="shared" si="39"/>
        <v>NO APLICA</v>
      </c>
      <c r="P211" s="171" t="str">
        <f t="shared" si="39"/>
        <v>NO APLICA</v>
      </c>
      <c r="Q211" s="253"/>
      <c r="S211" s="253"/>
      <c r="T211" s="171"/>
      <c r="U211" s="42"/>
      <c r="V211" s="255"/>
      <c r="W211" s="259"/>
      <c r="X211" s="366"/>
      <c r="Y211" s="366"/>
      <c r="Z211" s="366"/>
      <c r="AA211" s="279"/>
    </row>
    <row r="212" spans="1:27" x14ac:dyDescent="0.25">
      <c r="A212" s="257"/>
      <c r="B212" s="374"/>
      <c r="C212" s="253"/>
      <c r="D212" s="99"/>
      <c r="E212" s="259"/>
      <c r="F212" s="253"/>
      <c r="G212" s="171"/>
      <c r="H212" s="253"/>
      <c r="I212" s="171"/>
      <c r="J212" s="42"/>
      <c r="K212" s="255"/>
      <c r="L212" s="253"/>
      <c r="M212" s="80"/>
      <c r="N212" s="81" t="s">
        <v>218</v>
      </c>
      <c r="O212" s="171" t="str">
        <f t="shared" si="39"/>
        <v>NO APLICA</v>
      </c>
      <c r="P212" s="171" t="str">
        <f t="shared" si="39"/>
        <v>NO APLICA</v>
      </c>
      <c r="Q212" s="253"/>
      <c r="S212" s="253"/>
      <c r="T212" s="171"/>
      <c r="U212" s="42"/>
      <c r="V212" s="255"/>
      <c r="W212" s="259"/>
      <c r="X212" s="366"/>
      <c r="Y212" s="366"/>
      <c r="Z212" s="366"/>
      <c r="AA212" s="279"/>
    </row>
    <row r="213" spans="1:27" x14ac:dyDescent="0.25">
      <c r="A213" s="257"/>
      <c r="B213" s="375"/>
      <c r="C213" s="254"/>
      <c r="D213" s="99"/>
      <c r="E213" s="260"/>
      <c r="F213" s="254"/>
      <c r="G213" s="171"/>
      <c r="H213" s="254"/>
      <c r="I213" s="171"/>
      <c r="J213" s="42"/>
      <c r="K213" s="255"/>
      <c r="L213" s="254"/>
      <c r="M213" s="80"/>
      <c r="N213" s="81" t="s">
        <v>218</v>
      </c>
      <c r="O213" s="171" t="str">
        <f t="shared" si="39"/>
        <v>NO APLICA</v>
      </c>
      <c r="P213" s="171" t="str">
        <f t="shared" si="39"/>
        <v>NO APLICA</v>
      </c>
      <c r="Q213" s="254"/>
      <c r="S213" s="254"/>
      <c r="T213" s="171"/>
      <c r="U213" s="42"/>
      <c r="V213" s="255"/>
      <c r="W213" s="260"/>
      <c r="X213" s="367"/>
      <c r="Y213" s="367"/>
      <c r="Z213" s="367"/>
      <c r="AA213" s="280"/>
    </row>
    <row r="214" spans="1:27" ht="74.25" customHeight="1" x14ac:dyDescent="0.25">
      <c r="A214" s="257">
        <v>38</v>
      </c>
      <c r="B214" s="373" t="s">
        <v>768</v>
      </c>
      <c r="C214" s="252" t="s">
        <v>288</v>
      </c>
      <c r="D214" s="99" t="s">
        <v>773</v>
      </c>
      <c r="E214" s="258" t="s">
        <v>774</v>
      </c>
      <c r="F214" s="252" t="s">
        <v>363</v>
      </c>
      <c r="G214" s="171">
        <f>IF(F214="1 - Rara vez",1,IF(F214="2 - Improbable",2,IF(F214="3 - Posible",3,IF(F214="4 - Probable",4,IF(F214="5 - Casi seguro",5,IF(F214="1 - Baja",6,IF(F214="2 - Media",7,IF(F214="3 - Alta",8,IF(F214="Seleccione",0)))))))))</f>
        <v>8</v>
      </c>
      <c r="H214" s="252" t="s">
        <v>366</v>
      </c>
      <c r="I214" s="171">
        <f>IF(H214="1 -Insignificante",1,IF(H214="2 -Menor",2,IF(H214="3 -Moderado",3,IF(H214="5 -Moderado",6,IF(H214="4 -Mayor",4,IF(H214="10 -Mayor",7,IF(H214="5 -Catastrófico",5,IF(H214="20 -Catastrófico",8,IF(H214="1 - Mínimo/Leve",9,IF(H214="2 - Importante",10,IF(H214="3 - Fuerte",11,IF(H214="Seleccione",0))))))))))))</f>
        <v>11</v>
      </c>
      <c r="J214" s="42">
        <f>IF(AND(G214=1,I214=1),1,IF(AND(G214=1,I214=2),2,IF(AND(G214=1,I214=3),3,IF(AND(G214=1,I214=4),4,IF(AND(G214=1,I214=5),5,IF(AND(G214=2,I214=1),6,IF(AND(G214=2,I214=2),7,IF(AND(G214=2,I214=3),8,IF(AND(G214=2,I214=4),9,IF(AND(G214=2,I214=5),10,IF(AND(G214=3,I214=1),11,IF(AND(G214=3,I214=2),12,IF(AND(G214=3,I214=3),13,IF(AND(G214=3,I214=4),14,IF(AND(G214=3,I214=5),15,IF(AND(G214=4,I214=1),16,IF(AND(G214=4,I214=2),17,IF(AND(G214=4,I214=3),18,IF(AND(G214=4,I214=4),19,IF(AND(G214=4,I214=5),20,IF(AND(G214=5,I214=1),21,IF(AND(G214=5,I214=2),22,IF(AND(G214=5,I214=3),23,IF(AND(G214=5,I214=4),24,IF(AND(G214=5,I214=5),25,IF(AND(G214=1,I214=6),26,IF(AND(G214=1,I214=7),27,IF(AND(G214=1,I214=8),28,IF(AND(G214=2,I214=6),29,IF(AND(G214=2,I214=7),30,IF(AND(G214=2,I214=8),31,IF(AND(G214=3,I214=6),32,IF(AND(G214=3,I214=7),33,IF(AND(G214=3,I214=8),34,IF(AND(G214=4,I214=6),35,IF(AND(G214=4,I214=7),36,IF(AND(G214=4,I214=8),37,IF(AND(G214=5,I214=6),38,IF(AND(G214=5,I214=7),39,IF(AND(G214=5,I214=8),40,IF(AND(G214=6,I214=9),41,IF(AND(G214=6,I214=10),42,IF(AND(G214=6,I214=11),43,IF(AND(G214=7,I214=9),44,IF(AND(G214=7,I214=10),45,IF(AND(G214=7,I214=11),46,IF(AND(G214=8,I214=9),47,IF(AND(G214=8,I214=10),48,IF(AND(G214=8,I214=11),49,"Seleccione")))))))))))))))))))))))))))))))))))))))))))))))))</f>
        <v>49</v>
      </c>
      <c r="K214" s="255" t="str">
        <f>IF(J214=1,'Etapa 2 - Análisis'!$Y$4,IF(J214=2,'Etapa 2 - Análisis'!$Z$4,IF(J214=6,'Etapa 2 - Análisis'!$AD$4,IF(J214=7,'Etapa 2 - Análisis'!$AE$4,IF(J214=11,'Etapa 2 - Análisis'!$AI$4,IF(J214=3,'Etapa 2 - Análisis'!$AA$4,IF(J214=8,'Etapa 2 - Análisis'!$AF$4,IF(J214=12,'Etapa 2 - Análisis'!$AJ$4,IF(J214=16,'Etapa 2 - Análisis'!$AN$4,IF(J214=4,'Etapa 2 - Análisis'!$AB$4,IF(J214=5,'Etapa 2 - Análisis'!$AC$4,IF(J214=9,'Etapa 2 - Análisis'!$AG$4,IF(J214=13,'Etapa 2 - Análisis'!$AK$4,IF(J214=17,'Etapa 2 - Análisis'!$AO$4,IF(J214=18,'Etapa 2 - Análisis'!$AP$4,IF(J214=21,'Etapa 2 - Análisis'!$AS$4,IF(J214=22,'Etapa 2 - Análisis'!$AT$4,IF(J214=10,'Etapa 2 - Análisis'!$AH$4,IF(J214=14,'Etapa 2 - Análisis'!$AL$4,IF(J214=15,'Etapa 2 - Análisis'!$AM$4,IF(J214=19,'Etapa 2 - Análisis'!$AQ$4,IF(J214=20,'Etapa 2 - Análisis'!$AR$4,IF(J214=23,'Etapa 2 - Análisis'!$AU$4,IF(J214=24,'Etapa 2 - Análisis'!$AV$4,IF(J214=25,'Etapa 2 - Análisis'!$AW$4,IF(J214=26,'Etapa 2 - Análisis'!$Y$13,IF(J214=27,'Etapa 2 - Análisis'!$Z$13,IF(J214=28,'Etapa 2 - Análisis'!$AA$13,IF(J214=29,'Etapa 2 - Análisis'!$AB$13,IF(J214=30,'Etapa 2 - Análisis'!$AC$13,IF(J214=31,'Etapa 2 - Análisis'!$AD$13,IF(J214=32,'Etapa 2 - Análisis'!$AE$13,IF(J214=33,'Etapa 2 - Análisis'!$AF$13,IF(J214=34,'Etapa 2 - Análisis'!$AG$13,IF(J214=35,'Etapa 2 - Análisis'!$AH$13,IF(J214=36,'Etapa 2 - Análisis'!$AI$13,IF(J214=37,'Etapa 2 - Análisis'!$AJ$13,IF(J214=38,'Etapa 2 - Análisis'!$AK$13,IF(J214=39,'Etapa 2 - Análisis'!$AL$13,IF(J214=40,'Etapa 2 - Análisis'!$AM$13,IF(J214=41,'Etapa 2 - Análisis'!$Y$8,IF(J214=42,'Etapa 2 - Análisis'!$Z$8,IF(J214=43,'Etapa 2 - Análisis'!$AA$8,IF(J214=44,'Etapa 2 - Análisis'!$AB$8,IF(J214=45,'Etapa 2 - Análisis'!$AC$8,IF(J214=46,'Etapa 2 - Análisis'!$AD$8,IF(J214=47,'Etapa 2 - Análisis'!$AE$8,IF(J214=48,'Etapa 2 - Análisis'!$AF$8,IF(J214=49,'Etapa 2 - Análisis'!$AG$8,"Sin Zona")))))))))))))))))))))))))))))))))))))))))))))))))</f>
        <v>ZONA DE OPORTUNIDAD MUY BENEFICIOSA</v>
      </c>
      <c r="L214" s="252" t="s">
        <v>371</v>
      </c>
      <c r="M214" s="80" t="s">
        <v>780</v>
      </c>
      <c r="N214" s="81" t="s">
        <v>218</v>
      </c>
      <c r="O214" s="171" t="str">
        <f t="shared" si="39"/>
        <v>NO APLICA</v>
      </c>
      <c r="P214" s="171" t="str">
        <f t="shared" si="39"/>
        <v>NO APLICA</v>
      </c>
      <c r="Q214" s="252" t="s">
        <v>218</v>
      </c>
      <c r="S214" s="252" t="s">
        <v>218</v>
      </c>
      <c r="T214" s="171">
        <f>IF(S214="1 -Insignificante",1,IF(S214="2 -Menor",2,IF(S214="3 -Moderado",3,IF(S214="4 -Mayor",4,IF(S214="10 -Mayor",7,IF(S214="5 -Catastrófico",5,IF(S214="5 -Moderado",6,IF(S214="20 -Catastrófico",8,IF(S214="1 - Mínimo/Leve",9,IF(S214="2 - Importante",10,IF(S214="3 - Fuerte",11,IF(S214="NO APLICA","",IF(S214="Seleccione",0)))))))))))))</f>
        <v>0</v>
      </c>
      <c r="U214" s="42" t="str">
        <f>IF(AND(R214=1,T214=1),1,IF(AND(R214=1,T214=2),2,IF(AND(R214=1,T214=3),3,IF(AND(R214=1,T214=4),4,IF(AND(R214=1,T214=5),5,IF(AND(R214=2,T214=1),6,IF(AND(R214=2,T214=2),7,IF(AND(R214=2,T214=3),8,IF(AND(R214=2,T214=4),9,IF(AND(R214=2,T214=5),10,IF(AND(R214=3,T214=1),11,IF(AND(R214=3,T214=2),12,IF(AND(R214=3,T214=3),13,IF(AND(R214=3,T214=4),14,IF(AND(R214=3,T214=5),15,IF(AND(R214=4,T214=1),16,IF(AND(R214=4,T214=2),17,IF(AND(R214=4,T214=3),18,IF(AND(R214=4,T214=4),19,IF(AND(R214=4,T214=5),20,IF(AND(R214=5,T214=1),21,IF(AND(R214=5,T214=2),22,IF(AND(R214=5,T214=3),23,IF(AND(R214=5,T214=4),24,IF(AND(R214=5,T214=5),25,IF(AND(R214=1,T214=6),26,IF(AND(R214=1,T214=7),27,IF(AND(R214=1,T214=8),28,IF(AND(R214=2,T214=6),29,IF(AND(R214=2,T214=7),30,IF(AND(R214=2,T214=8),31,IF(AND(R214=3,T214=6),32,IF(AND(R214=3,T214=7),33,IF(AND(R214=3,T214=8),34,IF(AND(R214=4,T214=6),35,IF(AND(R214=4,T214=7),36,IF(AND(R214=4,T214=8),37,IF(AND(R214=5,T214=6),38,IF(AND(R214=5,T214=7),39,IF(AND(R214=5,T214=8),40,IF(AND(R214=6,T214=9),41,IF(AND(R214=6,T214=10),42,IF(AND(R214=6,T214=11),43,IF(AND(R214=7,T214=9),44,IF(AND(R214=7,T214=10),45,IF(AND(R214=7,T214=11),46,IF(AND(R214=8,T214=9),47,IF(AND(R214=8,T214=10),48,IF(AND(R214=8,T214=11),49,IF(AND(R214="",T214=""),"","Seleccione"))))))))))))))))))))))))))))))))))))))))))))))))))</f>
        <v>Seleccione</v>
      </c>
      <c r="V214" s="255" t="str">
        <f>IF(U214=1,'Etapa 2 - Análisis'!$Y$4,IF(U214=2,'Etapa 2 - Análisis'!$Z$4,IF(U214=6,'Etapa 2 - Análisis'!$AD$4,IF(U214=7,'Etapa 2 - Análisis'!$AE$4,IF(U214=11,'Etapa 2 - Análisis'!$AI$4,IF(U214=3,'Etapa 2 - Análisis'!$AA$4,IF(U214=8,'Etapa 2 - Análisis'!$AF$4,IF(U214=12,'Etapa 2 - Análisis'!$AJ$4,IF(U214=16,'Etapa 2 - Análisis'!$AN$4,IF(U214=4,'Etapa 2 - Análisis'!$AB$4,IF(U214=5,'Etapa 2 - Análisis'!$AC$4,IF(U214=9,'Etapa 2 - Análisis'!$AF$4,IF(U214=13,'Etapa 2 - Análisis'!$AK$4,IF(U214=17,'Etapa 2 - Análisis'!$AO$4,IF(U214=18,'Etapa 2 - Análisis'!$AP$4,IF(U214=21,'Etapa 2 - Análisis'!$AS$4,IF(U214=22,'Etapa 2 - Análisis'!$AT$4,IF(U214=10,'Etapa 2 - Análisis'!$AH$4,IF(U214=14,'Etapa 2 - Análisis'!$AL$4,IF(U214=15,'Etapa 2 - Análisis'!$AM$4,IF(U214=19,'Etapa 2 - Análisis'!$AQ$4,IF(U214=20,'Etapa 2 - Análisis'!$AR$4,IF(U214=23,'Etapa 2 - Análisis'!$AU$4,IF(U214=24,'Etapa 2 - Análisis'!$AV$4,IF(U214=25,'Etapa 2 - Análisis'!$AW$4,IF(U214=26,'Etapa 2 - Análisis'!$Y$13,IF(U214=27,'Etapa 2 - Análisis'!$Z$13,IF(U214=28,'Etapa 2 - Análisis'!$AA$13,IF(U214=29,'Etapa 2 - Análisis'!$AB$13,IF(U214=30,'Etapa 2 - Análisis'!$AC$13,IF(U214=31,'Etapa 2 - Análisis'!$AD$13,IF(U214=32,'Etapa 2 - Análisis'!$AE$13,IF(U214=33,'Etapa 2 - Análisis'!$AF$13,IF(U214=34,'Etapa 2 - Análisis'!$AG$13,IF(U214=35,'Etapa 2 - Análisis'!$AH$13,IF(U214=36,'Etapa 2 - Análisis'!$AI$13,IF(U214=37,'Etapa 2 - Análisis'!$AJ$13,IF(U214=38,'Etapa 2 - Análisis'!$AK$13,IF(U214=39,'Etapa 2 - Análisis'!$AL$13,IF(U214=40,'Etapa 2 - Análisis'!$AM$13,IF(U214=41,'Etapa 2 - Análisis'!$Y$8,IF(U214=42,'Etapa 2 - Análisis'!$Z$8,IF(U214=43,'Etapa 2 - Análisis'!$AA$8,IF(U214=44,'Etapa 2 - Análisis'!$AB$8,IF(U214=45,'Etapa 2 - Análisis'!$AC$8,IF(U214=46,'Etapa 2 - Análisis'!$AD$8,IF(U214=47,'Etapa 2 - Análisis'!$AE$8,IF(U214=48,'Etapa 2 - Análisis'!$AF$8,IF(U214=49,'Etapa 2 - Análisis'!$AG$8,IF(U214="","NO APLICA","Sin Zona"))))))))))))))))))))))))))))))))))))))))))))))))))</f>
        <v>Sin Zona</v>
      </c>
      <c r="W214" s="258" t="s">
        <v>782</v>
      </c>
      <c r="X214" s="376">
        <v>44205</v>
      </c>
      <c r="Y214" s="376">
        <v>44560</v>
      </c>
      <c r="Z214" s="270" t="s">
        <v>783</v>
      </c>
      <c r="AA214" s="278" t="s">
        <v>785</v>
      </c>
    </row>
    <row r="215" spans="1:27" ht="35.25" customHeight="1" x14ac:dyDescent="0.25">
      <c r="A215" s="257"/>
      <c r="B215" s="374"/>
      <c r="C215" s="253"/>
      <c r="D215" s="80" t="s">
        <v>775</v>
      </c>
      <c r="E215" s="259"/>
      <c r="F215" s="253"/>
      <c r="G215" s="171"/>
      <c r="H215" s="253"/>
      <c r="I215" s="171"/>
      <c r="J215" s="42"/>
      <c r="K215" s="255"/>
      <c r="L215" s="253"/>
      <c r="M215" s="80"/>
      <c r="N215" s="81" t="s">
        <v>218</v>
      </c>
      <c r="O215" s="171" t="str">
        <f t="shared" si="39"/>
        <v>NO APLICA</v>
      </c>
      <c r="P215" s="171" t="str">
        <f t="shared" si="39"/>
        <v>NO APLICA</v>
      </c>
      <c r="Q215" s="253"/>
      <c r="S215" s="253"/>
      <c r="T215" s="171"/>
      <c r="U215" s="42"/>
      <c r="V215" s="255"/>
      <c r="W215" s="259"/>
      <c r="X215" s="377"/>
      <c r="Y215" s="377"/>
      <c r="Z215" s="271"/>
      <c r="AA215" s="279"/>
    </row>
    <row r="216" spans="1:27" x14ac:dyDescent="0.25">
      <c r="A216" s="257"/>
      <c r="B216" s="374"/>
      <c r="C216" s="253"/>
      <c r="D216" s="80"/>
      <c r="E216" s="259"/>
      <c r="F216" s="253"/>
      <c r="G216" s="171"/>
      <c r="H216" s="253"/>
      <c r="I216" s="171"/>
      <c r="J216" s="42"/>
      <c r="K216" s="255"/>
      <c r="L216" s="253"/>
      <c r="M216" s="80"/>
      <c r="N216" s="81" t="s">
        <v>218</v>
      </c>
      <c r="O216" s="171" t="str">
        <f t="shared" si="39"/>
        <v>NO APLICA</v>
      </c>
      <c r="P216" s="171" t="str">
        <f t="shared" si="39"/>
        <v>NO APLICA</v>
      </c>
      <c r="Q216" s="253"/>
      <c r="S216" s="253"/>
      <c r="T216" s="171"/>
      <c r="U216" s="42"/>
      <c r="V216" s="255"/>
      <c r="W216" s="259"/>
      <c r="X216" s="377"/>
      <c r="Y216" s="377"/>
      <c r="Z216" s="271"/>
      <c r="AA216" s="279"/>
    </row>
    <row r="217" spans="1:27" x14ac:dyDescent="0.25">
      <c r="A217" s="257"/>
      <c r="B217" s="374"/>
      <c r="C217" s="253"/>
      <c r="D217" s="80"/>
      <c r="E217" s="259"/>
      <c r="F217" s="253"/>
      <c r="G217" s="171"/>
      <c r="H217" s="253"/>
      <c r="I217" s="171"/>
      <c r="J217" s="42"/>
      <c r="K217" s="255"/>
      <c r="L217" s="253"/>
      <c r="M217" s="80"/>
      <c r="N217" s="81" t="s">
        <v>218</v>
      </c>
      <c r="O217" s="171" t="str">
        <f t="shared" si="39"/>
        <v>NO APLICA</v>
      </c>
      <c r="P217" s="171" t="str">
        <f t="shared" si="39"/>
        <v>NO APLICA</v>
      </c>
      <c r="Q217" s="253"/>
      <c r="S217" s="253"/>
      <c r="T217" s="171"/>
      <c r="U217" s="42"/>
      <c r="V217" s="255"/>
      <c r="W217" s="259"/>
      <c r="X217" s="377"/>
      <c r="Y217" s="377"/>
      <c r="Z217" s="271"/>
      <c r="AA217" s="279"/>
    </row>
    <row r="218" spans="1:27" x14ac:dyDescent="0.25">
      <c r="A218" s="257"/>
      <c r="B218" s="375"/>
      <c r="C218" s="254"/>
      <c r="D218" s="80"/>
      <c r="E218" s="260"/>
      <c r="F218" s="254"/>
      <c r="G218" s="171"/>
      <c r="H218" s="254"/>
      <c r="I218" s="171"/>
      <c r="J218" s="42"/>
      <c r="K218" s="255"/>
      <c r="L218" s="254"/>
      <c r="M218" s="80"/>
      <c r="N218" s="81" t="s">
        <v>218</v>
      </c>
      <c r="O218" s="171" t="str">
        <f t="shared" si="39"/>
        <v>NO APLICA</v>
      </c>
      <c r="P218" s="171" t="str">
        <f t="shared" si="39"/>
        <v>NO APLICA</v>
      </c>
      <c r="Q218" s="254"/>
      <c r="S218" s="254"/>
      <c r="T218" s="171"/>
      <c r="U218" s="42"/>
      <c r="V218" s="255"/>
      <c r="W218" s="260"/>
      <c r="X218" s="378"/>
      <c r="Y218" s="378"/>
      <c r="Z218" s="272"/>
      <c r="AA218" s="280"/>
    </row>
    <row r="219" spans="1:27" ht="57" customHeight="1" x14ac:dyDescent="0.25">
      <c r="A219" s="257">
        <v>39</v>
      </c>
      <c r="B219" s="262" t="s">
        <v>769</v>
      </c>
      <c r="C219" s="252" t="s">
        <v>288</v>
      </c>
      <c r="D219" s="80" t="s">
        <v>776</v>
      </c>
      <c r="E219" s="261" t="s">
        <v>777</v>
      </c>
      <c r="F219" s="252" t="s">
        <v>363</v>
      </c>
      <c r="G219" s="171">
        <f>IF(F219="1 - Rara vez",1,IF(F219="2 - Improbable",2,IF(F219="3 - Posible",3,IF(F219="4 - Probable",4,IF(F219="5 - Casi seguro",5,IF(F219="1 - Baja",6,IF(F219="2 - Media",7,IF(F219="3 - Alta",8,IF(F219="Seleccione",0)))))))))</f>
        <v>8</v>
      </c>
      <c r="H219" s="252" t="s">
        <v>366</v>
      </c>
      <c r="I219" s="171">
        <f>IF(H219="1 -Insignificante",1,IF(H219="2 -Menor",2,IF(H219="3 -Moderado",3,IF(H219="5 -Moderado",6,IF(H219="4 -Mayor",4,IF(H219="10 -Mayor",7,IF(H219="5 -Catastrófico",5,IF(H219="20 -Catastrófico",8,IF(H219="1 - Mínimo/Leve",9,IF(H219="2 - Importante",10,IF(H219="3 - Fuerte",11,IF(H219="Seleccione",0))))))))))))</f>
        <v>11</v>
      </c>
      <c r="J219" s="42">
        <f>IF(AND(G219=1,I219=1),1,IF(AND(G219=1,I219=2),2,IF(AND(G219=1,I219=3),3,IF(AND(G219=1,I219=4),4,IF(AND(G219=1,I219=5),5,IF(AND(G219=2,I219=1),6,IF(AND(G219=2,I219=2),7,IF(AND(G219=2,I219=3),8,IF(AND(G219=2,I219=4),9,IF(AND(G219=2,I219=5),10,IF(AND(G219=3,I219=1),11,IF(AND(G219=3,I219=2),12,IF(AND(G219=3,I219=3),13,IF(AND(G219=3,I219=4),14,IF(AND(G219=3,I219=5),15,IF(AND(G219=4,I219=1),16,IF(AND(G219=4,I219=2),17,IF(AND(G219=4,I219=3),18,IF(AND(G219=4,I219=4),19,IF(AND(G219=4,I219=5),20,IF(AND(G219=5,I219=1),21,IF(AND(G219=5,I219=2),22,IF(AND(G219=5,I219=3),23,IF(AND(G219=5,I219=4),24,IF(AND(G219=5,I219=5),25,IF(AND(G219=1,I219=6),26,IF(AND(G219=1,I219=7),27,IF(AND(G219=1,I219=8),28,IF(AND(G219=2,I219=6),29,IF(AND(G219=2,I219=7),30,IF(AND(G219=2,I219=8),31,IF(AND(G219=3,I219=6),32,IF(AND(G219=3,I219=7),33,IF(AND(G219=3,I219=8),34,IF(AND(G219=4,I219=6),35,IF(AND(G219=4,I219=7),36,IF(AND(G219=4,I219=8),37,IF(AND(G219=5,I219=6),38,IF(AND(G219=5,I219=7),39,IF(AND(G219=5,I219=8),40,IF(AND(G219=6,I219=9),41,IF(AND(G219=6,I219=10),42,IF(AND(G219=6,I219=11),43,IF(AND(G219=7,I219=9),44,IF(AND(G219=7,I219=10),45,IF(AND(G219=7,I219=11),46,IF(AND(G219=8,I219=9),47,IF(AND(G219=8,I219=10),48,IF(AND(G219=8,I219=11),49,"Seleccione")))))))))))))))))))))))))))))))))))))))))))))))))</f>
        <v>49</v>
      </c>
      <c r="K219" s="255" t="str">
        <f>IF(J219=1,'Etapa 2 - Análisis'!$Y$4,IF(J219=2,'Etapa 2 - Análisis'!$Z$4,IF(J219=6,'Etapa 2 - Análisis'!$AD$4,IF(J219=7,'Etapa 2 - Análisis'!$AE$4,IF(J219=11,'Etapa 2 - Análisis'!$AI$4,IF(J219=3,'Etapa 2 - Análisis'!$AA$4,IF(J219=8,'Etapa 2 - Análisis'!$AF$4,IF(J219=12,'Etapa 2 - Análisis'!$AJ$4,IF(J219=16,'Etapa 2 - Análisis'!$AN$4,IF(J219=4,'Etapa 2 - Análisis'!$AB$4,IF(J219=5,'Etapa 2 - Análisis'!$AC$4,IF(J219=9,'Etapa 2 - Análisis'!$AG$4,IF(J219=13,'Etapa 2 - Análisis'!$AK$4,IF(J219=17,'Etapa 2 - Análisis'!$AO$4,IF(J219=18,'Etapa 2 - Análisis'!$AP$4,IF(J219=21,'Etapa 2 - Análisis'!$AS$4,IF(J219=22,'Etapa 2 - Análisis'!$AT$4,IF(J219=10,'Etapa 2 - Análisis'!$AH$4,IF(J219=14,'Etapa 2 - Análisis'!$AL$4,IF(J219=15,'Etapa 2 - Análisis'!$AM$4,IF(J219=19,'Etapa 2 - Análisis'!$AQ$4,IF(J219=20,'Etapa 2 - Análisis'!$AR$4,IF(J219=23,'Etapa 2 - Análisis'!$AU$4,IF(J219=24,'Etapa 2 - Análisis'!$AV$4,IF(J219=25,'Etapa 2 - Análisis'!$AW$4,IF(J219=26,'Etapa 2 - Análisis'!$Y$13,IF(J219=27,'Etapa 2 - Análisis'!$Z$13,IF(J219=28,'Etapa 2 - Análisis'!$AA$13,IF(J219=29,'Etapa 2 - Análisis'!$AB$13,IF(J219=30,'Etapa 2 - Análisis'!$AC$13,IF(J219=31,'Etapa 2 - Análisis'!$AD$13,IF(J219=32,'Etapa 2 - Análisis'!$AE$13,IF(J219=33,'Etapa 2 - Análisis'!$AF$13,IF(J219=34,'Etapa 2 - Análisis'!$AG$13,IF(J219=35,'Etapa 2 - Análisis'!$AH$13,IF(J219=36,'Etapa 2 - Análisis'!$AI$13,IF(J219=37,'Etapa 2 - Análisis'!$AJ$13,IF(J219=38,'Etapa 2 - Análisis'!$AK$13,IF(J219=39,'Etapa 2 - Análisis'!$AL$13,IF(J219=40,'Etapa 2 - Análisis'!$AM$13,IF(J219=41,'Etapa 2 - Análisis'!$Y$8,IF(J219=42,'Etapa 2 - Análisis'!$Z$8,IF(J219=43,'Etapa 2 - Análisis'!$AA$8,IF(J219=44,'Etapa 2 - Análisis'!$AB$8,IF(J219=45,'Etapa 2 - Análisis'!$AC$8,IF(J219=46,'Etapa 2 - Análisis'!$AD$8,IF(J219=47,'Etapa 2 - Análisis'!$AE$8,IF(J219=48,'Etapa 2 - Análisis'!$AF$8,IF(J219=49,'Etapa 2 - Análisis'!$AG$8,"Sin Zona")))))))))))))))))))))))))))))))))))))))))))))))))</f>
        <v>ZONA DE OPORTUNIDAD MUY BENEFICIOSA</v>
      </c>
      <c r="L219" s="252" t="s">
        <v>371</v>
      </c>
      <c r="M219" s="80" t="s">
        <v>781</v>
      </c>
      <c r="N219" s="81" t="s">
        <v>218</v>
      </c>
      <c r="O219" s="171" t="str">
        <f t="shared" si="39"/>
        <v>NO APLICA</v>
      </c>
      <c r="P219" s="171" t="str">
        <f t="shared" si="39"/>
        <v>NO APLICA</v>
      </c>
      <c r="Q219" s="252" t="s">
        <v>218</v>
      </c>
      <c r="S219" s="252" t="s">
        <v>218</v>
      </c>
      <c r="T219" s="171">
        <f>IF(S219="1 -Insignificante",1,IF(S219="2 -Menor",2,IF(S219="3 -Moderado",3,IF(S219="4 -Mayor",4,IF(S219="10 -Mayor",7,IF(S219="5 -Catastrófico",5,IF(S219="5 -Moderado",6,IF(S219="20 -Catastrófico",8,IF(S219="1 - Mínimo/Leve",9,IF(S219="2 - Importante",10,IF(S219="3 - Fuerte",11,IF(S219="NO APLICA","",IF(S219="Seleccione",0)))))))))))))</f>
        <v>0</v>
      </c>
      <c r="U219" s="42" t="str">
        <f>IF(AND(R219=1,T219=1),1,IF(AND(R219=1,T219=2),2,IF(AND(R219=1,T219=3),3,IF(AND(R219=1,T219=4),4,IF(AND(R219=1,T219=5),5,IF(AND(R219=2,T219=1),6,IF(AND(R219=2,T219=2),7,IF(AND(R219=2,T219=3),8,IF(AND(R219=2,T219=4),9,IF(AND(R219=2,T219=5),10,IF(AND(R219=3,T219=1),11,IF(AND(R219=3,T219=2),12,IF(AND(R219=3,T219=3),13,IF(AND(R219=3,T219=4),14,IF(AND(R219=3,T219=5),15,IF(AND(R219=4,T219=1),16,IF(AND(R219=4,T219=2),17,IF(AND(R219=4,T219=3),18,IF(AND(R219=4,T219=4),19,IF(AND(R219=4,T219=5),20,IF(AND(R219=5,T219=1),21,IF(AND(R219=5,T219=2),22,IF(AND(R219=5,T219=3),23,IF(AND(R219=5,T219=4),24,IF(AND(R219=5,T219=5),25,IF(AND(R219=1,T219=6),26,IF(AND(R219=1,T219=7),27,IF(AND(R219=1,T219=8),28,IF(AND(R219=2,T219=6),29,IF(AND(R219=2,T219=7),30,IF(AND(R219=2,T219=8),31,IF(AND(R219=3,T219=6),32,IF(AND(R219=3,T219=7),33,IF(AND(R219=3,T219=8),34,IF(AND(R219=4,T219=6),35,IF(AND(R219=4,T219=7),36,IF(AND(R219=4,T219=8),37,IF(AND(R219=5,T219=6),38,IF(AND(R219=5,T219=7),39,IF(AND(R219=5,T219=8),40,IF(AND(R219=6,T219=9),41,IF(AND(R219=6,T219=10),42,IF(AND(R219=6,T219=11),43,IF(AND(R219=7,T219=9),44,IF(AND(R219=7,T219=10),45,IF(AND(R219=7,T219=11),46,IF(AND(R219=8,T219=9),47,IF(AND(R219=8,T219=10),48,IF(AND(R219=8,T219=11),49,IF(AND(R219="",T219=""),"","Seleccione"))))))))))))))))))))))))))))))))))))))))))))))))))</f>
        <v>Seleccione</v>
      </c>
      <c r="V219" s="255" t="str">
        <f>IF(U219=1,'Etapa 2 - Análisis'!$Y$4,IF(U219=2,'Etapa 2 - Análisis'!$Z$4,IF(U219=6,'Etapa 2 - Análisis'!$AD$4,IF(U219=7,'Etapa 2 - Análisis'!$AE$4,IF(U219=11,'Etapa 2 - Análisis'!$AI$4,IF(U219=3,'Etapa 2 - Análisis'!$AA$4,IF(U219=8,'Etapa 2 - Análisis'!$AF$4,IF(U219=12,'Etapa 2 - Análisis'!$AJ$4,IF(U219=16,'Etapa 2 - Análisis'!$AN$4,IF(U219=4,'Etapa 2 - Análisis'!$AB$4,IF(U219=5,'Etapa 2 - Análisis'!$AC$4,IF(U219=9,'Etapa 2 - Análisis'!$AF$4,IF(U219=13,'Etapa 2 - Análisis'!$AK$4,IF(U219=17,'Etapa 2 - Análisis'!$AO$4,IF(U219=18,'Etapa 2 - Análisis'!$AP$4,IF(U219=21,'Etapa 2 - Análisis'!$AS$4,IF(U219=22,'Etapa 2 - Análisis'!$AT$4,IF(U219=10,'Etapa 2 - Análisis'!$AH$4,IF(U219=14,'Etapa 2 - Análisis'!$AL$4,IF(U219=15,'Etapa 2 - Análisis'!$AM$4,IF(U219=19,'Etapa 2 - Análisis'!$AQ$4,IF(U219=20,'Etapa 2 - Análisis'!$AR$4,IF(U219=23,'Etapa 2 - Análisis'!$AU$4,IF(U219=24,'Etapa 2 - Análisis'!$AV$4,IF(U219=25,'Etapa 2 - Análisis'!$AW$4,IF(U219=26,'Etapa 2 - Análisis'!$Y$13,IF(U219=27,'Etapa 2 - Análisis'!$Z$13,IF(U219=28,'Etapa 2 - Análisis'!$AA$13,IF(U219=29,'Etapa 2 - Análisis'!$AB$13,IF(U219=30,'Etapa 2 - Análisis'!$AC$13,IF(U219=31,'Etapa 2 - Análisis'!$AD$13,IF(U219=32,'Etapa 2 - Análisis'!$AE$13,IF(U219=33,'Etapa 2 - Análisis'!$AF$13,IF(U219=34,'Etapa 2 - Análisis'!$AG$13,IF(U219=35,'Etapa 2 - Análisis'!$AH$13,IF(U219=36,'Etapa 2 - Análisis'!$AI$13,IF(U219=37,'Etapa 2 - Análisis'!$AJ$13,IF(U219=38,'Etapa 2 - Análisis'!$AK$13,IF(U219=39,'Etapa 2 - Análisis'!$AL$13,IF(U219=40,'Etapa 2 - Análisis'!$AM$13,IF(U219=41,'Etapa 2 - Análisis'!$Y$8,IF(U219=42,'Etapa 2 - Análisis'!$Z$8,IF(U219=43,'Etapa 2 - Análisis'!$AA$8,IF(U219=44,'Etapa 2 - Análisis'!$AB$8,IF(U219=45,'Etapa 2 - Análisis'!$AC$8,IF(U219=46,'Etapa 2 - Análisis'!$AD$8,IF(U219=47,'Etapa 2 - Análisis'!$AE$8,IF(U219=48,'Etapa 2 - Análisis'!$AF$8,IF(U219=49,'Etapa 2 - Análisis'!$AG$8,IF(U219="","NO APLICA","Sin Zona"))))))))))))))))))))))))))))))))))))))))))))))))))</f>
        <v>Sin Zona</v>
      </c>
      <c r="W219" s="145" t="s">
        <v>782</v>
      </c>
      <c r="X219" s="380" t="s">
        <v>786</v>
      </c>
      <c r="Y219" s="381"/>
      <c r="Z219" s="145" t="s">
        <v>787</v>
      </c>
      <c r="AA219" s="278" t="s">
        <v>788</v>
      </c>
    </row>
    <row r="220" spans="1:27" ht="36" customHeight="1" x14ac:dyDescent="0.25">
      <c r="A220" s="257"/>
      <c r="B220" s="263"/>
      <c r="C220" s="253"/>
      <c r="D220" s="80" t="s">
        <v>778</v>
      </c>
      <c r="E220" s="261"/>
      <c r="F220" s="253"/>
      <c r="G220" s="171"/>
      <c r="H220" s="253"/>
      <c r="I220" s="171"/>
      <c r="J220" s="42"/>
      <c r="K220" s="255"/>
      <c r="L220" s="253"/>
      <c r="M220" s="80"/>
      <c r="N220" s="81" t="s">
        <v>218</v>
      </c>
      <c r="O220" s="171" t="str">
        <f t="shared" si="39"/>
        <v>NO APLICA</v>
      </c>
      <c r="P220" s="171" t="str">
        <f t="shared" si="39"/>
        <v>NO APLICA</v>
      </c>
      <c r="Q220" s="253"/>
      <c r="S220" s="253"/>
      <c r="T220" s="171"/>
      <c r="U220" s="42"/>
      <c r="V220" s="255"/>
      <c r="W220" s="145"/>
      <c r="X220" s="202"/>
      <c r="Y220" s="202"/>
      <c r="Z220" s="145"/>
      <c r="AA220" s="279"/>
    </row>
    <row r="221" spans="1:27" x14ac:dyDescent="0.25">
      <c r="A221" s="257"/>
      <c r="B221" s="263"/>
      <c r="C221" s="253"/>
      <c r="D221" s="80"/>
      <c r="E221" s="261"/>
      <c r="F221" s="253"/>
      <c r="G221" s="171"/>
      <c r="H221" s="253"/>
      <c r="I221" s="171"/>
      <c r="J221" s="42"/>
      <c r="K221" s="255"/>
      <c r="L221" s="253"/>
      <c r="M221" s="80"/>
      <c r="N221" s="81" t="s">
        <v>218</v>
      </c>
      <c r="O221" s="171" t="str">
        <f t="shared" ref="O221:P228" si="40">IF($C$204="Oportunidad","NO APLICA","")</f>
        <v>NO APLICA</v>
      </c>
      <c r="P221" s="171" t="str">
        <f t="shared" si="40"/>
        <v>NO APLICA</v>
      </c>
      <c r="Q221" s="253"/>
      <c r="S221" s="253"/>
      <c r="T221" s="171"/>
      <c r="U221" s="42"/>
      <c r="V221" s="255"/>
      <c r="W221" s="145"/>
      <c r="X221" s="202"/>
      <c r="Y221" s="202"/>
      <c r="Z221" s="145"/>
      <c r="AA221" s="279"/>
    </row>
    <row r="222" spans="1:27" x14ac:dyDescent="0.25">
      <c r="A222" s="257"/>
      <c r="B222" s="263"/>
      <c r="C222" s="253"/>
      <c r="D222" s="80"/>
      <c r="E222" s="261"/>
      <c r="F222" s="253"/>
      <c r="G222" s="171"/>
      <c r="H222" s="253"/>
      <c r="I222" s="171"/>
      <c r="J222" s="42"/>
      <c r="K222" s="255"/>
      <c r="L222" s="253"/>
      <c r="M222" s="80"/>
      <c r="N222" s="81" t="s">
        <v>218</v>
      </c>
      <c r="O222" s="171" t="str">
        <f t="shared" si="40"/>
        <v>NO APLICA</v>
      </c>
      <c r="P222" s="171" t="str">
        <f t="shared" si="40"/>
        <v>NO APLICA</v>
      </c>
      <c r="Q222" s="253"/>
      <c r="S222" s="253"/>
      <c r="T222" s="171"/>
      <c r="U222" s="42"/>
      <c r="V222" s="255"/>
      <c r="W222" s="145"/>
      <c r="X222" s="202"/>
      <c r="Y222" s="202"/>
      <c r="Z222" s="145"/>
      <c r="AA222" s="279"/>
    </row>
    <row r="223" spans="1:27" x14ac:dyDescent="0.25">
      <c r="A223" s="257"/>
      <c r="B223" s="264"/>
      <c r="C223" s="254"/>
      <c r="D223" s="80"/>
      <c r="E223" s="261"/>
      <c r="F223" s="254"/>
      <c r="G223" s="171"/>
      <c r="H223" s="254"/>
      <c r="I223" s="171"/>
      <c r="J223" s="42"/>
      <c r="K223" s="255"/>
      <c r="L223" s="254"/>
      <c r="M223" s="80"/>
      <c r="N223" s="81" t="s">
        <v>218</v>
      </c>
      <c r="O223" s="171" t="str">
        <f t="shared" si="40"/>
        <v>NO APLICA</v>
      </c>
      <c r="P223" s="171" t="str">
        <f t="shared" si="40"/>
        <v>NO APLICA</v>
      </c>
      <c r="Q223" s="254"/>
      <c r="S223" s="254"/>
      <c r="T223" s="171"/>
      <c r="U223" s="42"/>
      <c r="V223" s="255"/>
      <c r="W223" s="145"/>
      <c r="X223" s="202"/>
      <c r="Y223" s="202"/>
      <c r="Z223" s="145"/>
      <c r="AA223" s="280"/>
    </row>
    <row r="224" spans="1:27" ht="160.5" customHeight="1" x14ac:dyDescent="0.25">
      <c r="A224" s="257">
        <v>40</v>
      </c>
      <c r="B224" s="258" t="s">
        <v>789</v>
      </c>
      <c r="C224" s="252" t="s">
        <v>288</v>
      </c>
      <c r="D224" s="99" t="s">
        <v>790</v>
      </c>
      <c r="E224" s="261" t="s">
        <v>791</v>
      </c>
      <c r="F224" s="252" t="s">
        <v>363</v>
      </c>
      <c r="G224" s="171">
        <f>IF(F224="1 - Rara vez",1,IF(F224="2 - Improbable",2,IF(F224="3 - Posible",3,IF(F224="4 - Probable",4,IF(F224="5 - Casi seguro",5,IF(F224="1 - Baja",6,IF(F224="2 - Media",7,IF(F224="3 - Alta",8,IF(F224="Seleccione",0)))))))))</f>
        <v>8</v>
      </c>
      <c r="H224" s="252" t="s">
        <v>365</v>
      </c>
      <c r="I224" s="171">
        <f>IF(H224="1 -Insignificante",1,IF(H224="2 -Menor",2,IF(H224="3 -Moderado",3,IF(H224="5 -Moderado",6,IF(H224="4 -Mayor",4,IF(H224="10 -Mayor",7,IF(H224="5 -Catastrófico",5,IF(H224="20 -Catastrófico",8,IF(H224="1 - Mínimo/Leve",9,IF(H224="2 - Importante",10,IF(H224="3 - Fuerte",11,IF(H224="Seleccione",0))))))))))))</f>
        <v>10</v>
      </c>
      <c r="J224" s="42">
        <f>IF(AND(G224=1,I224=1),1,IF(AND(G224=1,I224=2),2,IF(AND(G224=1,I224=3),3,IF(AND(G224=1,I224=4),4,IF(AND(G224=1,I224=5),5,IF(AND(G224=2,I224=1),6,IF(AND(G224=2,I224=2),7,IF(AND(G224=2,I224=3),8,IF(AND(G224=2,I224=4),9,IF(AND(G224=2,I224=5),10,IF(AND(G224=3,I224=1),11,IF(AND(G224=3,I224=2),12,IF(AND(G224=3,I224=3),13,IF(AND(G224=3,I224=4),14,IF(AND(G224=3,I224=5),15,IF(AND(G224=4,I224=1),16,IF(AND(G224=4,I224=2),17,IF(AND(G224=4,I224=3),18,IF(AND(G224=4,I224=4),19,IF(AND(G224=4,I224=5),20,IF(AND(G224=5,I224=1),21,IF(AND(G224=5,I224=2),22,IF(AND(G224=5,I224=3),23,IF(AND(G224=5,I224=4),24,IF(AND(G224=5,I224=5),25,IF(AND(G224=1,I224=6),26,IF(AND(G224=1,I224=7),27,IF(AND(G224=1,I224=8),28,IF(AND(G224=2,I224=6),29,IF(AND(G224=2,I224=7),30,IF(AND(G224=2,I224=8),31,IF(AND(G224=3,I224=6),32,IF(AND(G224=3,I224=7),33,IF(AND(G224=3,I224=8),34,IF(AND(G224=4,I224=6),35,IF(AND(G224=4,I224=7),36,IF(AND(G224=4,I224=8),37,IF(AND(G224=5,I224=6),38,IF(AND(G224=5,I224=7),39,IF(AND(G224=5,I224=8),40,IF(AND(G224=6,I224=9),41,IF(AND(G224=6,I224=10),42,IF(AND(G224=6,I224=11),43,IF(AND(G224=7,I224=9),44,IF(AND(G224=7,I224=10),45,IF(AND(G224=7,I224=11),46,IF(AND(G224=8,I224=9),47,IF(AND(G224=8,I224=10),48,IF(AND(G224=8,I224=11),49,"Seleccione")))))))))))))))))))))))))))))))))))))))))))))))))</f>
        <v>48</v>
      </c>
      <c r="K224" s="255" t="str">
        <f>IF(J224=1,'Etapa 2 - Análisis'!$Y$4,IF(J224=2,'Etapa 2 - Análisis'!$Z$4,IF(J224=6,'Etapa 2 - Análisis'!$AD$4,IF(J224=7,'Etapa 2 - Análisis'!$AE$4,IF(J224=11,'Etapa 2 - Análisis'!$AI$4,IF(J224=3,'Etapa 2 - Análisis'!$AA$4,IF(J224=8,'Etapa 2 - Análisis'!$AF$4,IF(J224=12,'Etapa 2 - Análisis'!$AJ$4,IF(J224=16,'Etapa 2 - Análisis'!$AN$4,IF(J224=4,'Etapa 2 - Análisis'!$AB$4,IF(J224=5,'Etapa 2 - Análisis'!$AC$4,IF(J224=9,'Etapa 2 - Análisis'!$AG$4,IF(J224=13,'Etapa 2 - Análisis'!$AK$4,IF(J224=17,'Etapa 2 - Análisis'!$AO$4,IF(J224=18,'Etapa 2 - Análisis'!$AP$4,IF(J224=21,'Etapa 2 - Análisis'!$AS$4,IF(J224=22,'Etapa 2 - Análisis'!$AT$4,IF(J224=10,'Etapa 2 - Análisis'!$AH$4,IF(J224=14,'Etapa 2 - Análisis'!$AL$4,IF(J224=15,'Etapa 2 - Análisis'!$AM$4,IF(J224=19,'Etapa 2 - Análisis'!$AQ$4,IF(J224=20,'Etapa 2 - Análisis'!$AR$4,IF(J224=23,'Etapa 2 - Análisis'!$AU$4,IF(J224=24,'Etapa 2 - Análisis'!$AV$4,IF(J224=25,'Etapa 2 - Análisis'!$AW$4,IF(J224=26,'Etapa 2 - Análisis'!$Y$13,IF(J224=27,'Etapa 2 - Análisis'!$Z$13,IF(J224=28,'Etapa 2 - Análisis'!$AA$13,IF(J224=29,'Etapa 2 - Análisis'!$AB$13,IF(J224=30,'Etapa 2 - Análisis'!$AC$13,IF(J224=31,'Etapa 2 - Análisis'!$AD$13,IF(J224=32,'Etapa 2 - Análisis'!$AE$13,IF(J224=33,'Etapa 2 - Análisis'!$AF$13,IF(J224=34,'Etapa 2 - Análisis'!$AG$13,IF(J224=35,'Etapa 2 - Análisis'!$AH$13,IF(J224=36,'Etapa 2 - Análisis'!$AI$13,IF(J224=37,'Etapa 2 - Análisis'!$AJ$13,IF(J224=38,'Etapa 2 - Análisis'!$AK$13,IF(J224=39,'Etapa 2 - Análisis'!$AL$13,IF(J224=40,'Etapa 2 - Análisis'!$AM$13,IF(J224=41,'Etapa 2 - Análisis'!$Y$8,IF(J224=42,'Etapa 2 - Análisis'!$Z$8,IF(J224=43,'Etapa 2 - Análisis'!$AA$8,IF(J224=44,'Etapa 2 - Análisis'!$AB$8,IF(J224=45,'Etapa 2 - Análisis'!$AC$8,IF(J224=46,'Etapa 2 - Análisis'!$AD$8,IF(J224=47,'Etapa 2 - Análisis'!$AE$8,IF(J224=48,'Etapa 2 - Análisis'!$AF$8,IF(J224=49,'Etapa 2 - Análisis'!$AG$8,"Sin Zona")))))))))))))))))))))))))))))))))))))))))))))))))</f>
        <v>ZONA DE OPORTUNIDAD BENEFICIOSA</v>
      </c>
      <c r="L224" s="252" t="s">
        <v>371</v>
      </c>
      <c r="M224" s="80" t="s">
        <v>793</v>
      </c>
      <c r="N224" s="81" t="s">
        <v>218</v>
      </c>
      <c r="O224" s="171" t="str">
        <f t="shared" si="40"/>
        <v>NO APLICA</v>
      </c>
      <c r="P224" s="171" t="str">
        <f t="shared" si="40"/>
        <v>NO APLICA</v>
      </c>
      <c r="Q224" s="252" t="s">
        <v>218</v>
      </c>
      <c r="S224" s="252" t="s">
        <v>218</v>
      </c>
      <c r="T224" s="171">
        <f>IF(S224="1 -Insignificante",1,IF(S224="2 -Menor",2,IF(S224="3 -Moderado",3,IF(S224="4 -Mayor",4,IF(S224="10 -Mayor",7,IF(S224="5 -Catastrófico",5,IF(S224="5 -Moderado",6,IF(S224="20 -Catastrófico",8,IF(S224="1 - Mínimo/Leve",9,IF(S224="2 - Importante",10,IF(S224="3 - Fuerte",11,IF(S224="NO APLICA","",IF(S224="Seleccione",0)))))))))))))</f>
        <v>0</v>
      </c>
      <c r="U224" s="42" t="str">
        <f>IF(AND(R224=1,T224=1),1,IF(AND(R224=1,T224=2),2,IF(AND(R224=1,T224=3),3,IF(AND(R224=1,T224=4),4,IF(AND(R224=1,T224=5),5,IF(AND(R224=2,T224=1),6,IF(AND(R224=2,T224=2),7,IF(AND(R224=2,T224=3),8,IF(AND(R224=2,T224=4),9,IF(AND(R224=2,T224=5),10,IF(AND(R224=3,T224=1),11,IF(AND(R224=3,T224=2),12,IF(AND(R224=3,T224=3),13,IF(AND(R224=3,T224=4),14,IF(AND(R224=3,T224=5),15,IF(AND(R224=4,T224=1),16,IF(AND(R224=4,T224=2),17,IF(AND(R224=4,T224=3),18,IF(AND(R224=4,T224=4),19,IF(AND(R224=4,T224=5),20,IF(AND(R224=5,T224=1),21,IF(AND(R224=5,T224=2),22,IF(AND(R224=5,T224=3),23,IF(AND(R224=5,T224=4),24,IF(AND(R224=5,T224=5),25,IF(AND(R224=1,T224=6),26,IF(AND(R224=1,T224=7),27,IF(AND(R224=1,T224=8),28,IF(AND(R224=2,T224=6),29,IF(AND(R224=2,T224=7),30,IF(AND(R224=2,T224=8),31,IF(AND(R224=3,T224=6),32,IF(AND(R224=3,T224=7),33,IF(AND(R224=3,T224=8),34,IF(AND(R224=4,T224=6),35,IF(AND(R224=4,T224=7),36,IF(AND(R224=4,T224=8),37,IF(AND(R224=5,T224=6),38,IF(AND(R224=5,T224=7),39,IF(AND(R224=5,T224=8),40,IF(AND(R224=6,T224=9),41,IF(AND(R224=6,T224=10),42,IF(AND(R224=6,T224=11),43,IF(AND(R224=7,T224=9),44,IF(AND(R224=7,T224=10),45,IF(AND(R224=7,T224=11),46,IF(AND(R224=8,T224=9),47,IF(AND(R224=8,T224=10),48,IF(AND(R224=8,T224=11),49,IF(AND(R224="",T224=""),"","Seleccione"))))))))))))))))))))))))))))))))))))))))))))))))))</f>
        <v>Seleccione</v>
      </c>
      <c r="V224" s="255" t="str">
        <f>IF(U224=1,'Etapa 2 - Análisis'!$Y$4,IF(U224=2,'Etapa 2 - Análisis'!$Z$4,IF(U224=6,'Etapa 2 - Análisis'!$AD$4,IF(U224=7,'Etapa 2 - Análisis'!$AE$4,IF(U224=11,'Etapa 2 - Análisis'!$AI$4,IF(U224=3,'Etapa 2 - Análisis'!$AA$4,IF(U224=8,'Etapa 2 - Análisis'!$AF$4,IF(U224=12,'Etapa 2 - Análisis'!$AJ$4,IF(U224=16,'Etapa 2 - Análisis'!$AN$4,IF(U224=4,'Etapa 2 - Análisis'!$AB$4,IF(U224=5,'Etapa 2 - Análisis'!$AC$4,IF(U224=9,'Etapa 2 - Análisis'!$AF$4,IF(U224=13,'Etapa 2 - Análisis'!$AK$4,IF(U224=17,'Etapa 2 - Análisis'!$AO$4,IF(U224=18,'Etapa 2 - Análisis'!$AP$4,IF(U224=21,'Etapa 2 - Análisis'!$AS$4,IF(U224=22,'Etapa 2 - Análisis'!$AT$4,IF(U224=10,'Etapa 2 - Análisis'!$AH$4,IF(U224=14,'Etapa 2 - Análisis'!$AL$4,IF(U224=15,'Etapa 2 - Análisis'!$AM$4,IF(U224=19,'Etapa 2 - Análisis'!$AQ$4,IF(U224=20,'Etapa 2 - Análisis'!$AR$4,IF(U224=23,'Etapa 2 - Análisis'!$AU$4,IF(U224=24,'Etapa 2 - Análisis'!$AV$4,IF(U224=25,'Etapa 2 - Análisis'!$AW$4,IF(U224=26,'Etapa 2 - Análisis'!$Y$13,IF(U224=27,'Etapa 2 - Análisis'!$Z$13,IF(U224=28,'Etapa 2 - Análisis'!$AA$13,IF(U224=29,'Etapa 2 - Análisis'!$AB$13,IF(U224=30,'Etapa 2 - Análisis'!$AC$13,IF(U224=31,'Etapa 2 - Análisis'!$AD$13,IF(U224=32,'Etapa 2 - Análisis'!$AE$13,IF(U224=33,'Etapa 2 - Análisis'!$AF$13,IF(U224=34,'Etapa 2 - Análisis'!$AG$13,IF(U224=35,'Etapa 2 - Análisis'!$AH$13,IF(U224=36,'Etapa 2 - Análisis'!$AI$13,IF(U224=37,'Etapa 2 - Análisis'!$AJ$13,IF(U224=38,'Etapa 2 - Análisis'!$AK$13,IF(U224=39,'Etapa 2 - Análisis'!$AL$13,IF(U224=40,'Etapa 2 - Análisis'!$AM$13,IF(U224=41,'Etapa 2 - Análisis'!$Y$8,IF(U224=42,'Etapa 2 - Análisis'!$Z$8,IF(U224=43,'Etapa 2 - Análisis'!$AA$8,IF(U224=44,'Etapa 2 - Análisis'!$AB$8,IF(U224=45,'Etapa 2 - Análisis'!$AC$8,IF(U224=46,'Etapa 2 - Análisis'!$AD$8,IF(U224=47,'Etapa 2 - Análisis'!$AE$8,IF(U224=48,'Etapa 2 - Análisis'!$AF$8,IF(U224=49,'Etapa 2 - Análisis'!$AG$8,IF(U224="","NO APLICA","Sin Zona"))))))))))))))))))))))))))))))))))))))))))))))))))</f>
        <v>Sin Zona</v>
      </c>
      <c r="W224" s="174" t="s">
        <v>794</v>
      </c>
      <c r="X224" s="101">
        <v>2021</v>
      </c>
      <c r="Y224" s="101"/>
      <c r="Z224" s="174" t="s">
        <v>795</v>
      </c>
      <c r="AA224" s="379"/>
    </row>
    <row r="225" spans="1:27" ht="81.75" customHeight="1" x14ac:dyDescent="0.25">
      <c r="A225" s="257"/>
      <c r="B225" s="259"/>
      <c r="C225" s="253"/>
      <c r="D225" s="99" t="s">
        <v>792</v>
      </c>
      <c r="E225" s="261"/>
      <c r="F225" s="253"/>
      <c r="G225" s="171"/>
      <c r="H225" s="253"/>
      <c r="I225" s="171"/>
      <c r="J225" s="42"/>
      <c r="K225" s="255"/>
      <c r="L225" s="253"/>
      <c r="M225" s="126"/>
      <c r="N225" s="81" t="s">
        <v>218</v>
      </c>
      <c r="O225" s="171" t="str">
        <f t="shared" si="40"/>
        <v>NO APLICA</v>
      </c>
      <c r="P225" s="171" t="str">
        <f t="shared" si="40"/>
        <v>NO APLICA</v>
      </c>
      <c r="Q225" s="253"/>
      <c r="S225" s="253"/>
      <c r="T225" s="171"/>
      <c r="U225" s="42"/>
      <c r="V225" s="255"/>
      <c r="W225" s="126"/>
      <c r="X225" s="147"/>
      <c r="Y225" s="147"/>
      <c r="Z225" s="126"/>
      <c r="AA225" s="379"/>
    </row>
    <row r="226" spans="1:27" x14ac:dyDescent="0.25">
      <c r="A226" s="257"/>
      <c r="B226" s="259"/>
      <c r="C226" s="253"/>
      <c r="D226" s="99"/>
      <c r="E226" s="261"/>
      <c r="F226" s="253"/>
      <c r="G226" s="171"/>
      <c r="H226" s="253"/>
      <c r="I226" s="171"/>
      <c r="J226" s="42"/>
      <c r="K226" s="255"/>
      <c r="L226" s="253"/>
      <c r="M226" s="126"/>
      <c r="N226" s="81" t="s">
        <v>218</v>
      </c>
      <c r="O226" s="171" t="str">
        <f t="shared" si="40"/>
        <v>NO APLICA</v>
      </c>
      <c r="P226" s="171" t="str">
        <f t="shared" si="40"/>
        <v>NO APLICA</v>
      </c>
      <c r="Q226" s="253"/>
      <c r="S226" s="253"/>
      <c r="T226" s="171"/>
      <c r="U226" s="42"/>
      <c r="V226" s="255"/>
      <c r="W226" s="126"/>
      <c r="X226" s="147"/>
      <c r="Y226" s="147"/>
      <c r="Z226" s="126"/>
      <c r="AA226" s="379"/>
    </row>
    <row r="227" spans="1:27" x14ac:dyDescent="0.25">
      <c r="A227" s="257"/>
      <c r="B227" s="259"/>
      <c r="C227" s="253"/>
      <c r="D227" s="173"/>
      <c r="E227" s="261"/>
      <c r="F227" s="253"/>
      <c r="G227" s="171"/>
      <c r="H227" s="253"/>
      <c r="I227" s="171"/>
      <c r="J227" s="42"/>
      <c r="K227" s="255"/>
      <c r="L227" s="253"/>
      <c r="M227" s="126"/>
      <c r="N227" s="81" t="s">
        <v>218</v>
      </c>
      <c r="O227" s="171" t="str">
        <f t="shared" si="40"/>
        <v>NO APLICA</v>
      </c>
      <c r="P227" s="171" t="str">
        <f t="shared" si="40"/>
        <v>NO APLICA</v>
      </c>
      <c r="Q227" s="253"/>
      <c r="S227" s="253"/>
      <c r="T227" s="171"/>
      <c r="U227" s="42"/>
      <c r="V227" s="255"/>
      <c r="W227" s="126"/>
      <c r="X227" s="147"/>
      <c r="Y227" s="147"/>
      <c r="Z227" s="126"/>
      <c r="AA227" s="379"/>
    </row>
    <row r="228" spans="1:27" x14ac:dyDescent="0.25">
      <c r="A228" s="257"/>
      <c r="B228" s="260"/>
      <c r="C228" s="254"/>
      <c r="D228" s="126"/>
      <c r="E228" s="261"/>
      <c r="F228" s="254"/>
      <c r="G228" s="171"/>
      <c r="H228" s="254"/>
      <c r="I228" s="171"/>
      <c r="J228" s="42"/>
      <c r="K228" s="255"/>
      <c r="L228" s="254"/>
      <c r="M228" s="126"/>
      <c r="N228" s="81" t="s">
        <v>218</v>
      </c>
      <c r="O228" s="171" t="str">
        <f t="shared" si="40"/>
        <v>NO APLICA</v>
      </c>
      <c r="P228" s="171" t="str">
        <f t="shared" si="40"/>
        <v>NO APLICA</v>
      </c>
      <c r="Q228" s="254"/>
      <c r="S228" s="254"/>
      <c r="T228" s="171"/>
      <c r="U228" s="42"/>
      <c r="V228" s="255"/>
      <c r="W228" s="126"/>
      <c r="X228" s="147"/>
      <c r="Y228" s="147"/>
      <c r="Z228" s="126"/>
      <c r="AA228" s="379"/>
    </row>
    <row r="229" spans="1:27" ht="148.5" customHeight="1" x14ac:dyDescent="0.25">
      <c r="A229" s="257">
        <v>41</v>
      </c>
      <c r="B229" s="258" t="s">
        <v>846</v>
      </c>
      <c r="C229" s="252" t="s">
        <v>333</v>
      </c>
      <c r="D229" s="196" t="s">
        <v>796</v>
      </c>
      <c r="E229" s="261" t="s">
        <v>800</v>
      </c>
      <c r="F229" s="252" t="s">
        <v>206</v>
      </c>
      <c r="G229" s="187">
        <f>IF(F229="1 - Rara vez",1,IF(F229="2 - Improbable",2,IF(F229="3 - Posible",3,IF(F229="4 - Probable",4,IF(F229="5 - Casi seguro",5,IF(F229="1 - Baja",6,IF(F229="2 - Media",7,IF(F229="3 - Alta",8,IF(F229="Seleccione",0)))))))))</f>
        <v>3</v>
      </c>
      <c r="H229" s="252" t="s">
        <v>222</v>
      </c>
      <c r="I229" s="187">
        <f>IF(H229="1 -Insignificante",1,IF(H229="2 -Menor",2,IF(H229="3 -Moderado",3,IF(H229="5 -Moderado",6,IF(H229="4 -Mayor",4,IF(H229="10 -Mayor",7,IF(H229="5 -Catastrófico",5,IF(H229="20 -Catastrófico",8,IF(H229="1 - Mínimo/Leve",9,IF(H229="2 - Importante",10,IF(H229="3 - Fuerte",11,IF(H229="Seleccione",0))))))))))))</f>
        <v>7</v>
      </c>
      <c r="J229" s="42">
        <f>IF(AND(G229=1,I229=1),1,IF(AND(G229=1,I229=2),2,IF(AND(G229=1,I229=3),3,IF(AND(G229=1,I229=4),4,IF(AND(G229=1,I229=5),5,IF(AND(G229=2,I229=1),6,IF(AND(G229=2,I229=2),7,IF(AND(G229=2,I229=3),8,IF(AND(G229=2,I229=4),9,IF(AND(G229=2,I229=5),10,IF(AND(G229=3,I229=1),11,IF(AND(G229=3,I229=2),12,IF(AND(G229=3,I229=3),13,IF(AND(G229=3,I229=4),14,IF(AND(G229=3,I229=5),15,IF(AND(G229=4,I229=1),16,IF(AND(G229=4,I229=2),17,IF(AND(G229=4,I229=3),18,IF(AND(G229=4,I229=4),19,IF(AND(G229=4,I229=5),20,IF(AND(G229=5,I229=1),21,IF(AND(G229=5,I229=2),22,IF(AND(G229=5,I229=3),23,IF(AND(G229=5,I229=4),24,IF(AND(G229=5,I229=5),25,IF(AND(G229=1,I229=6),26,IF(AND(G229=1,I229=7),27,IF(AND(G229=1,I229=8),28,IF(AND(G229=2,I229=6),29,IF(AND(G229=2,I229=7),30,IF(AND(G229=2,I229=8),31,IF(AND(G229=3,I229=6),32,IF(AND(G229=3,I229=7),33,IF(AND(G229=3,I229=8),34,IF(AND(G229=4,I229=6),35,IF(AND(G229=4,I229=7),36,IF(AND(G229=4,I229=8),37,IF(AND(G229=5,I229=6),38,IF(AND(G229=5,I229=7),39,IF(AND(G229=5,I229=8),40,IF(AND(G229=6,I229=9),41,IF(AND(G229=6,I229=10),42,IF(AND(G229=6,I229=11),43,IF(AND(G229=7,I229=9),44,IF(AND(G229=7,I229=10),45,IF(AND(G229=7,I229=11),46,IF(AND(G229=8,I229=9),47,IF(AND(G229=8,I229=10),48,IF(AND(G229=8,I229=11),49,"Seleccione")))))))))))))))))))))))))))))))))))))))))))))))))</f>
        <v>33</v>
      </c>
      <c r="K229" s="255" t="str">
        <f>IF(J229=1,'Etapa 2 - Análisis'!$Y$4,IF(J229=2,'Etapa 2 - Análisis'!$Z$4,IF(J229=6,'Etapa 2 - Análisis'!$AD$4,IF(J229=7,'Etapa 2 - Análisis'!$AE$4,IF(J229=11,'Etapa 2 - Análisis'!$AI$4,IF(J229=3,'Etapa 2 - Análisis'!$AA$4,IF(J229=8,'Etapa 2 - Análisis'!$AF$4,IF(J229=12,'Etapa 2 - Análisis'!$AJ$4,IF(J229=16,'Etapa 2 - Análisis'!$AN$4,IF(J229=4,'Etapa 2 - Análisis'!$AB$4,IF(J229=5,'Etapa 2 - Análisis'!$AC$4,IF(J229=9,'Etapa 2 - Análisis'!$AG$4,IF(J229=13,'Etapa 2 - Análisis'!$AK$4,IF(J229=17,'Etapa 2 - Análisis'!$AO$4,IF(J229=18,'Etapa 2 - Análisis'!$AP$4,IF(J229=21,'Etapa 2 - Análisis'!$AS$4,IF(J229=22,'Etapa 2 - Análisis'!$AT$4,IF(J229=10,'Etapa 2 - Análisis'!$AH$4,IF(J229=14,'Etapa 2 - Análisis'!$AL$4,IF(J229=15,'Etapa 2 - Análisis'!$AM$4,IF(J229=19,'Etapa 2 - Análisis'!$AQ$4,IF(J229=20,'Etapa 2 - Análisis'!$AR$4,IF(J229=23,'Etapa 2 - Análisis'!$AU$4,IF(J229=24,'Etapa 2 - Análisis'!$AV$4,IF(J229=25,'Etapa 2 - Análisis'!$AW$4,IF(J229=26,'Etapa 2 - Análisis'!$Y$13,IF(J229=27,'Etapa 2 - Análisis'!$Z$13,IF(J229=28,'Etapa 2 - Análisis'!$AA$13,IF(J229=29,'Etapa 2 - Análisis'!$AB$13,IF(J229=30,'Etapa 2 - Análisis'!$AC$13,IF(J229=31,'Etapa 2 - Análisis'!$AD$13,IF(J229=32,'Etapa 2 - Análisis'!$AE$13,IF(J229=33,'Etapa 2 - Análisis'!$AF$13,IF(J229=34,'Etapa 2 - Análisis'!$AG$13,IF(J229=35,'Etapa 2 - Análisis'!$AH$13,IF(J229=36,'Etapa 2 - Análisis'!$AI$13,IF(J229=37,'Etapa 2 - Análisis'!$AJ$13,IF(J229=38,'Etapa 2 - Análisis'!$AK$13,IF(J229=39,'Etapa 2 - Análisis'!$AL$13,IF(J229=40,'Etapa 2 - Análisis'!$AM$13,IF(J229=41,'Etapa 2 - Análisis'!$Y$8,IF(J229=42,'Etapa 2 - Análisis'!$Z$8,IF(J229=43,'Etapa 2 - Análisis'!$AA$8,IF(J229=44,'Etapa 2 - Análisis'!$AB$8,IF(J229=45,'Etapa 2 - Análisis'!$AC$8,IF(J229=46,'Etapa 2 - Análisis'!$AD$8,IF(J229=47,'Etapa 2 - Análisis'!$AE$8,IF(J229=48,'Etapa 2 - Análisis'!$AF$8,IF(J229=49,'Etapa 2 - Análisis'!$AG$8,"Sin Zona")))))))))))))))))))))))))))))))))))))))))))))))))</f>
        <v>ZONA DE RIESGO ALTA</v>
      </c>
      <c r="L229" s="252" t="s">
        <v>320</v>
      </c>
      <c r="M229" s="80" t="s">
        <v>802</v>
      </c>
      <c r="N229" s="81" t="s">
        <v>225</v>
      </c>
      <c r="O229" s="187" t="s">
        <v>414</v>
      </c>
      <c r="P229" s="187" t="str">
        <f>IF($C$134="Oportunidad","NO APLICA","")</f>
        <v/>
      </c>
      <c r="Q229" s="252" t="s">
        <v>208</v>
      </c>
      <c r="R229" s="187">
        <f>IF(Q229="1 - Rara vez",1,IF(Q229="2 - Improbable",2,IF(Q229="3 - Posible",3,IF(Q229="4 - Probable",4,IF(Q229="5 - Casi seguro",5,IF(Q229="1 - Baja",6,IF(Q229="2 - Media",7,IF(Q229="3 - Alta",8,IF(Q229="NO APLICA","",IF(Q229="Seleccione",0))))))))))</f>
        <v>1</v>
      </c>
      <c r="S229" s="252" t="s">
        <v>222</v>
      </c>
      <c r="T229" s="187">
        <f>IF(S229="1 -Insignificante",1,IF(S229="2 -Menor",2,IF(S229="3 -Moderado",3,IF(S229="4 -Mayor",4,IF(S229="10 -Mayor",7,IF(S229="5 -Catastrófico",5,IF(S229="5 -Moderado",6,IF(S229="20 -Catastrófico",8,IF(S229="1 - Mínimo/Leve",9,IF(S229="2 - Importante",10,IF(S229="3 - Fuerte",11,IF(S229="NO APLICA","",IF(S229="Seleccione",0)))))))))))))</f>
        <v>7</v>
      </c>
      <c r="U229" s="42">
        <f>IF(AND(R229=1,T229=1),1,IF(AND(R229=1,T229=2),2,IF(AND(R229=1,T229=3),3,IF(AND(R229=1,T229=4),4,IF(AND(R229=1,T229=5),5,IF(AND(R229=2,T229=1),6,IF(AND(R229=2,T229=2),7,IF(AND(R229=2,T229=3),8,IF(AND(R229=2,T229=4),9,IF(AND(R229=2,T229=5),10,IF(AND(R229=3,T229=1),11,IF(AND(R229=3,T229=2),12,IF(AND(R229=3,T229=3),13,IF(AND(R229=3,T229=4),14,IF(AND(R229=3,T229=5),15,IF(AND(R229=4,T229=1),16,IF(AND(R229=4,T229=2),17,IF(AND(R229=4,T229=3),18,IF(AND(R229=4,T229=4),19,IF(AND(R229=4,T229=5),20,IF(AND(R229=5,T229=1),21,IF(AND(R229=5,T229=2),22,IF(AND(R229=5,T229=3),23,IF(AND(R229=5,T229=4),24,IF(AND(R229=5,T229=5),25,IF(AND(R229=1,T229=6),26,IF(AND(R229=1,T229=7),27,IF(AND(R229=1,T229=8),28,IF(AND(R229=2,T229=6),29,IF(AND(R229=2,T229=7),30,IF(AND(R229=2,T229=8),31,IF(AND(R229=3,T229=6),32,IF(AND(R229=3,T229=7),33,IF(AND(R229=3,T229=8),34,IF(AND(R229=4,T229=6),35,IF(AND(R229=4,T229=7),36,IF(AND(R229=4,T229=8),37,IF(AND(R229=5,T229=6),38,IF(AND(R229=5,T229=7),39,IF(AND(R229=5,T229=8),40,IF(AND(R229=6,T229=9),41,IF(AND(R229=6,T229=10),42,IF(AND(R229=6,T229=11),43,IF(AND(R229=7,T229=9),44,IF(AND(R229=7,T229=10),45,IF(AND(R229=7,T229=11),46,IF(AND(R229=8,T229=9),47,IF(AND(R229=8,T229=10),48,IF(AND(R229=8,T229=11),49,IF(AND(R229="",T229=""),"","Seleccione"))))))))))))))))))))))))))))))))))))))))))))))))))</f>
        <v>27</v>
      </c>
      <c r="V229" s="255" t="str">
        <f>IF(U229=1,'Etapa 2 - Análisis'!$Y$4,IF(U229=2,'Etapa 2 - Análisis'!$Z$4,IF(U229=6,'Etapa 2 - Análisis'!$AD$4,IF(U229=7,'Etapa 2 - Análisis'!$AE$4,IF(U229=11,'Etapa 2 - Análisis'!$AI$4,IF(U229=3,'Etapa 2 - Análisis'!$AA$4,IF(U229=8,'Etapa 2 - Análisis'!$AF$4,IF(U229=12,'Etapa 2 - Análisis'!$AJ$4,IF(U229=16,'Etapa 2 - Análisis'!$AN$4,IF(U229=4,'Etapa 2 - Análisis'!$AB$4,IF(U229=5,'Etapa 2 - Análisis'!$AC$4,IF(U229=9,'Etapa 2 - Análisis'!$AF$4,IF(U229=13,'Etapa 2 - Análisis'!$AK$4,IF(U229=17,'Etapa 2 - Análisis'!$AO$4,IF(U229=18,'Etapa 2 - Análisis'!$AP$4,IF(U229=21,'Etapa 2 - Análisis'!$AS$4,IF(U229=22,'Etapa 2 - Análisis'!$AT$4,IF(U229=10,'Etapa 2 - Análisis'!$AH$4,IF(U229=14,'Etapa 2 - Análisis'!$AL$4,IF(U229=15,'Etapa 2 - Análisis'!$AM$4,IF(U229=19,'Etapa 2 - Análisis'!$AQ$4,IF(U229=20,'Etapa 2 - Análisis'!$AR$4,IF(U229=23,'Etapa 2 - Análisis'!$AU$4,IF(U229=24,'Etapa 2 - Análisis'!$AV$4,IF(U229=25,'Etapa 2 - Análisis'!$AW$4,IF(U229=26,'Etapa 2 - Análisis'!$Y$13,IF(U229=27,'Etapa 2 - Análisis'!$Z$13,IF(U229=28,'Etapa 2 - Análisis'!$AA$13,IF(U229=29,'Etapa 2 - Análisis'!$AB$13,IF(U229=30,'Etapa 2 - Análisis'!$AC$13,IF(U229=31,'Etapa 2 - Análisis'!$AD$13,IF(U229=32,'Etapa 2 - Análisis'!$AE$13,IF(U229=33,'Etapa 2 - Análisis'!$AF$13,IF(U229=34,'Etapa 2 - Análisis'!$AG$13,IF(U229=35,'Etapa 2 - Análisis'!$AH$13,IF(U229=36,'Etapa 2 - Análisis'!$AI$13,IF(U229=37,'Etapa 2 - Análisis'!$AJ$13,IF(U229=38,'Etapa 2 - Análisis'!$AK$13,IF(U229=39,'Etapa 2 - Análisis'!$AL$13,IF(U229=40,'Etapa 2 - Análisis'!$AM$13,IF(U229=41,'Etapa 2 - Análisis'!$Y$8,IF(U229=42,'Etapa 2 - Análisis'!$Z$8,IF(U229=43,'Etapa 2 - Análisis'!$AA$8,IF(U229=44,'Etapa 2 - Análisis'!$AB$8,IF(U229=45,'Etapa 2 - Análisis'!$AC$8,IF(U229=46,'Etapa 2 - Análisis'!$AD$8,IF(U229=47,'Etapa 2 - Análisis'!$AE$8,IF(U229=48,'Etapa 2 - Análisis'!$AF$8,IF(U229=49,'Etapa 2 - Análisis'!$AG$8,IF(U229="","NO APLICA","Sin Zona"))))))))))))))))))))))))))))))))))))))))))))))))))</f>
        <v>ZONA DE RIESGO BAJA</v>
      </c>
      <c r="W229" s="189" t="s">
        <v>415</v>
      </c>
      <c r="X229" s="273" t="s">
        <v>441</v>
      </c>
      <c r="Y229" s="274"/>
      <c r="Z229" s="189" t="s">
        <v>807</v>
      </c>
      <c r="AA229" s="256" t="s">
        <v>808</v>
      </c>
    </row>
    <row r="230" spans="1:27" ht="24.75" customHeight="1" x14ac:dyDescent="0.25">
      <c r="A230" s="257"/>
      <c r="B230" s="259"/>
      <c r="C230" s="253"/>
      <c r="D230" s="196" t="s">
        <v>797</v>
      </c>
      <c r="E230" s="261"/>
      <c r="F230" s="253"/>
      <c r="G230" s="187"/>
      <c r="H230" s="253"/>
      <c r="I230" s="187"/>
      <c r="J230" s="42"/>
      <c r="K230" s="255"/>
      <c r="L230" s="253"/>
      <c r="M230" s="80" t="s">
        <v>803</v>
      </c>
      <c r="N230" s="81" t="s">
        <v>225</v>
      </c>
      <c r="O230" s="187" t="s">
        <v>414</v>
      </c>
      <c r="P230" s="187" t="str">
        <f t="shared" ref="O230:P245" si="41">IF($C$134="Oportunidad","NO APLICA","")</f>
        <v/>
      </c>
      <c r="Q230" s="253"/>
      <c r="R230" s="187"/>
      <c r="S230" s="253"/>
      <c r="T230" s="187"/>
      <c r="U230" s="42"/>
      <c r="V230" s="255"/>
      <c r="W230" s="189" t="s">
        <v>415</v>
      </c>
      <c r="X230" s="273" t="s">
        <v>441</v>
      </c>
      <c r="Y230" s="274"/>
      <c r="Z230" s="189" t="s">
        <v>809</v>
      </c>
      <c r="AA230" s="256"/>
    </row>
    <row r="231" spans="1:27" x14ac:dyDescent="0.25">
      <c r="A231" s="257"/>
      <c r="B231" s="259"/>
      <c r="C231" s="253"/>
      <c r="D231" s="196"/>
      <c r="E231" s="261"/>
      <c r="F231" s="253"/>
      <c r="G231" s="187"/>
      <c r="H231" s="253"/>
      <c r="I231" s="187"/>
      <c r="J231" s="42"/>
      <c r="K231" s="255"/>
      <c r="L231" s="253"/>
      <c r="M231" s="80"/>
      <c r="N231" s="81" t="s">
        <v>218</v>
      </c>
      <c r="O231" s="187" t="str">
        <f t="shared" si="41"/>
        <v/>
      </c>
      <c r="P231" s="187" t="str">
        <f t="shared" si="41"/>
        <v/>
      </c>
      <c r="Q231" s="253"/>
      <c r="R231" s="187"/>
      <c r="S231" s="253"/>
      <c r="T231" s="187"/>
      <c r="U231" s="42"/>
      <c r="V231" s="255"/>
      <c r="W231" s="189"/>
      <c r="X231" s="101"/>
      <c r="Y231" s="101"/>
      <c r="Z231" s="189"/>
      <c r="AA231" s="256"/>
    </row>
    <row r="232" spans="1:27" x14ac:dyDescent="0.25">
      <c r="A232" s="257"/>
      <c r="B232" s="259"/>
      <c r="C232" s="253"/>
      <c r="D232" s="196"/>
      <c r="E232" s="261"/>
      <c r="F232" s="253"/>
      <c r="G232" s="187"/>
      <c r="H232" s="253"/>
      <c r="I232" s="187"/>
      <c r="J232" s="42"/>
      <c r="K232" s="255"/>
      <c r="L232" s="253"/>
      <c r="M232" s="80"/>
      <c r="N232" s="81" t="s">
        <v>218</v>
      </c>
      <c r="O232" s="187" t="str">
        <f t="shared" si="41"/>
        <v/>
      </c>
      <c r="P232" s="187" t="str">
        <f t="shared" si="41"/>
        <v/>
      </c>
      <c r="Q232" s="253"/>
      <c r="R232" s="187"/>
      <c r="S232" s="253"/>
      <c r="T232" s="187"/>
      <c r="U232" s="42"/>
      <c r="V232" s="255"/>
      <c r="W232" s="189"/>
      <c r="X232" s="101"/>
      <c r="Y232" s="101"/>
      <c r="Z232" s="189"/>
      <c r="AA232" s="256"/>
    </row>
    <row r="233" spans="1:27" x14ac:dyDescent="0.25">
      <c r="A233" s="257"/>
      <c r="B233" s="260"/>
      <c r="C233" s="254"/>
      <c r="E233" s="261"/>
      <c r="F233" s="254"/>
      <c r="G233" s="187"/>
      <c r="H233" s="254"/>
      <c r="I233" s="187"/>
      <c r="J233" s="42"/>
      <c r="K233" s="255"/>
      <c r="L233" s="254"/>
      <c r="M233" s="191"/>
      <c r="N233" s="81" t="s">
        <v>218</v>
      </c>
      <c r="O233" s="187" t="str">
        <f t="shared" si="41"/>
        <v/>
      </c>
      <c r="P233" s="187" t="str">
        <f t="shared" si="41"/>
        <v/>
      </c>
      <c r="Q233" s="254"/>
      <c r="R233" s="187"/>
      <c r="S233" s="254"/>
      <c r="T233" s="187"/>
      <c r="U233" s="42"/>
      <c r="V233" s="255"/>
      <c r="W233" s="126"/>
      <c r="X233" s="147"/>
      <c r="Y233" s="147"/>
      <c r="Z233" s="126"/>
      <c r="AA233" s="256"/>
    </row>
    <row r="234" spans="1:27" ht="25.5" x14ac:dyDescent="0.25">
      <c r="A234" s="257">
        <v>42</v>
      </c>
      <c r="B234" s="258" t="s">
        <v>847</v>
      </c>
      <c r="C234" s="252" t="s">
        <v>333</v>
      </c>
      <c r="D234" s="80" t="s">
        <v>798</v>
      </c>
      <c r="E234" s="261" t="s">
        <v>801</v>
      </c>
      <c r="F234" s="252" t="s">
        <v>206</v>
      </c>
      <c r="G234" s="187">
        <f>IF(F234="1 - Rara vez",1,IF(F234="2 - Improbable",2,IF(F234="3 - Posible",3,IF(F234="4 - Probable",4,IF(F234="5 - Casi seguro",5,IF(F234="1 - Baja",6,IF(F234="2 - Media",7,IF(F234="3 - Alta",8,IF(F234="Seleccione",0)))))))))</f>
        <v>3</v>
      </c>
      <c r="H234" s="252" t="s">
        <v>223</v>
      </c>
      <c r="I234" s="187">
        <f>IF(H234="1 -Insignificante",1,IF(H234="2 -Menor",2,IF(H234="3 -Moderado",3,IF(H234="5 -Moderado",6,IF(H234="4 -Mayor",4,IF(H234="10 -Mayor",7,IF(H234="5 -Catastrófico",5,IF(H234="20 -Catastrófico",8,IF(H234="1 - Mínimo/Leve",9,IF(H234="2 - Importante",10,IF(H234="3 - Fuerte",11,IF(H234="Seleccione",0))))))))))))</f>
        <v>8</v>
      </c>
      <c r="J234" s="42">
        <f>IF(AND(G234=1,I234=1),1,IF(AND(G234=1,I234=2),2,IF(AND(G234=1,I234=3),3,IF(AND(G234=1,I234=4),4,IF(AND(G234=1,I234=5),5,IF(AND(G234=2,I234=1),6,IF(AND(G234=2,I234=2),7,IF(AND(G234=2,I234=3),8,IF(AND(G234=2,I234=4),9,IF(AND(G234=2,I234=5),10,IF(AND(G234=3,I234=1),11,IF(AND(G234=3,I234=2),12,IF(AND(G234=3,I234=3),13,IF(AND(G234=3,I234=4),14,IF(AND(G234=3,I234=5),15,IF(AND(G234=4,I234=1),16,IF(AND(G234=4,I234=2),17,IF(AND(G234=4,I234=3),18,IF(AND(G234=4,I234=4),19,IF(AND(G234=4,I234=5),20,IF(AND(G234=5,I234=1),21,IF(AND(G234=5,I234=2),22,IF(AND(G234=5,I234=3),23,IF(AND(G234=5,I234=4),24,IF(AND(G234=5,I234=5),25,IF(AND(G234=1,I234=6),26,IF(AND(G234=1,I234=7),27,IF(AND(G234=1,I234=8),28,IF(AND(G234=2,I234=6),29,IF(AND(G234=2,I234=7),30,IF(AND(G234=2,I234=8),31,IF(AND(G234=3,I234=6),32,IF(AND(G234=3,I234=7),33,IF(AND(G234=3,I234=8),34,IF(AND(G234=4,I234=6),35,IF(AND(G234=4,I234=7),36,IF(AND(G234=4,I234=8),37,IF(AND(G234=5,I234=6),38,IF(AND(G234=5,I234=7),39,IF(AND(G234=5,I234=8),40,IF(AND(G234=6,I234=9),41,IF(AND(G234=6,I234=10),42,IF(AND(G234=6,I234=11),43,IF(AND(G234=7,I234=9),44,IF(AND(G234=7,I234=10),45,IF(AND(G234=7,I234=11),46,IF(AND(G234=8,I234=9),47,IF(AND(G234=8,I234=10),48,IF(AND(G234=8,I234=11),49,"Seleccione")))))))))))))))))))))))))))))))))))))))))))))))))</f>
        <v>34</v>
      </c>
      <c r="K234" s="255" t="str">
        <f>IF(J234=1,'Etapa 2 - Análisis'!$Y$4,IF(J234=2,'Etapa 2 - Análisis'!$Z$4,IF(J234=6,'Etapa 2 - Análisis'!$AD$4,IF(J234=7,'Etapa 2 - Análisis'!$AE$4,IF(J234=11,'Etapa 2 - Análisis'!$AI$4,IF(J234=3,'Etapa 2 - Análisis'!$AA$4,IF(J234=8,'Etapa 2 - Análisis'!$AF$4,IF(J234=12,'Etapa 2 - Análisis'!$AJ$4,IF(J234=16,'Etapa 2 - Análisis'!$AN$4,IF(J234=4,'Etapa 2 - Análisis'!$AB$4,IF(J234=5,'Etapa 2 - Análisis'!$AC$4,IF(J234=9,'Etapa 2 - Análisis'!$AG$4,IF(J234=13,'Etapa 2 - Análisis'!$AK$4,IF(J234=17,'Etapa 2 - Análisis'!$AO$4,IF(J234=18,'Etapa 2 - Análisis'!$AP$4,IF(J234=21,'Etapa 2 - Análisis'!$AS$4,IF(J234=22,'Etapa 2 - Análisis'!$AT$4,IF(J234=10,'Etapa 2 - Análisis'!$AH$4,IF(J234=14,'Etapa 2 - Análisis'!$AL$4,IF(J234=15,'Etapa 2 - Análisis'!$AM$4,IF(J234=19,'Etapa 2 - Análisis'!$AQ$4,IF(J234=20,'Etapa 2 - Análisis'!$AR$4,IF(J234=23,'Etapa 2 - Análisis'!$AU$4,IF(J234=24,'Etapa 2 - Análisis'!$AV$4,IF(J234=25,'Etapa 2 - Análisis'!$AW$4,IF(J234=26,'Etapa 2 - Análisis'!$Y$13,IF(J234=27,'Etapa 2 - Análisis'!$Z$13,IF(J234=28,'Etapa 2 - Análisis'!$AA$13,IF(J234=29,'Etapa 2 - Análisis'!$AB$13,IF(J234=30,'Etapa 2 - Análisis'!$AC$13,IF(J234=31,'Etapa 2 - Análisis'!$AD$13,IF(J234=32,'Etapa 2 - Análisis'!$AE$13,IF(J234=33,'Etapa 2 - Análisis'!$AF$13,IF(J234=34,'Etapa 2 - Análisis'!$AG$13,IF(J234=35,'Etapa 2 - Análisis'!$AH$13,IF(J234=36,'Etapa 2 - Análisis'!$AI$13,IF(J234=37,'Etapa 2 - Análisis'!$AJ$13,IF(J234=38,'Etapa 2 - Análisis'!$AK$13,IF(J234=39,'Etapa 2 - Análisis'!$AL$13,IF(J234=40,'Etapa 2 - Análisis'!$AM$13,IF(J234=41,'Etapa 2 - Análisis'!$Y$8,IF(J234=42,'Etapa 2 - Análisis'!$Z$8,IF(J234=43,'Etapa 2 - Análisis'!$AA$8,IF(J234=44,'Etapa 2 - Análisis'!$AB$8,IF(J234=45,'Etapa 2 - Análisis'!$AC$8,IF(J234=46,'Etapa 2 - Análisis'!$AD$8,IF(J234=47,'Etapa 2 - Análisis'!$AE$8,IF(J234=48,'Etapa 2 - Análisis'!$AF$8,IF(J234=49,'Etapa 2 - Análisis'!$AG$8,"Sin Zona")))))))))))))))))))))))))))))))))))))))))))))))))</f>
        <v>ZONA DE RIESGO EXTREMA</v>
      </c>
      <c r="L234" s="252" t="s">
        <v>320</v>
      </c>
      <c r="M234" s="80" t="s">
        <v>804</v>
      </c>
      <c r="N234" s="81" t="s">
        <v>225</v>
      </c>
      <c r="O234" s="187" t="s">
        <v>414</v>
      </c>
      <c r="P234" s="187" t="str">
        <f>IF($C$134="Oportunidad","NO APLICA","")</f>
        <v/>
      </c>
      <c r="Q234" s="252" t="s">
        <v>208</v>
      </c>
      <c r="R234" s="187">
        <f>IF(Q234="1 - Rara vez",1,IF(Q234="2 - Improbable",2,IF(Q234="3 - Posible",3,IF(Q234="4 - Probable",4,IF(Q234="5 - Casi seguro",5,IF(Q234="1 - Baja",6,IF(Q234="2 - Media",7,IF(Q234="3 - Alta",8,IF(Q234="NO APLICA","",IF(Q234="Seleccione",0))))))))))</f>
        <v>1</v>
      </c>
      <c r="S234" s="252" t="s">
        <v>223</v>
      </c>
      <c r="T234" s="187">
        <f>IF(S234="1 -Insignificante",1,IF(S234="2 -Menor",2,IF(S234="3 -Moderado",3,IF(S234="4 -Mayor",4,IF(S234="10 -Mayor",7,IF(S234="5 -Catastrófico",5,IF(S234="5 -Moderado",6,IF(S234="20 -Catastrófico",8,IF(S234="1 - Mínimo/Leve",9,IF(S234="2 - Importante",10,IF(S234="3 - Fuerte",11,IF(S234="NO APLICA","",IF(S234="Seleccione",0)))))))))))))</f>
        <v>8</v>
      </c>
      <c r="U234" s="42">
        <f>IF(AND(R234=1,T234=1),1,IF(AND(R234=1,T234=2),2,IF(AND(R234=1,T234=3),3,IF(AND(R234=1,T234=4),4,IF(AND(R234=1,T234=5),5,IF(AND(R234=2,T234=1),6,IF(AND(R234=2,T234=2),7,IF(AND(R234=2,T234=3),8,IF(AND(R234=2,T234=4),9,IF(AND(R234=2,T234=5),10,IF(AND(R234=3,T234=1),11,IF(AND(R234=3,T234=2),12,IF(AND(R234=3,T234=3),13,IF(AND(R234=3,T234=4),14,IF(AND(R234=3,T234=5),15,IF(AND(R234=4,T234=1),16,IF(AND(R234=4,T234=2),17,IF(AND(R234=4,T234=3),18,IF(AND(R234=4,T234=4),19,IF(AND(R234=4,T234=5),20,IF(AND(R234=5,T234=1),21,IF(AND(R234=5,T234=2),22,IF(AND(R234=5,T234=3),23,IF(AND(R234=5,T234=4),24,IF(AND(R234=5,T234=5),25,IF(AND(R234=1,T234=6),26,IF(AND(R234=1,T234=7),27,IF(AND(R234=1,T234=8),28,IF(AND(R234=2,T234=6),29,IF(AND(R234=2,T234=7),30,IF(AND(R234=2,T234=8),31,IF(AND(R234=3,T234=6),32,IF(AND(R234=3,T234=7),33,IF(AND(R234=3,T234=8),34,IF(AND(R234=4,T234=6),35,IF(AND(R234=4,T234=7),36,IF(AND(R234=4,T234=8),37,IF(AND(R234=5,T234=6),38,IF(AND(R234=5,T234=7),39,IF(AND(R234=5,T234=8),40,IF(AND(R234=6,T234=9),41,IF(AND(R234=6,T234=10),42,IF(AND(R234=6,T234=11),43,IF(AND(R234=7,T234=9),44,IF(AND(R234=7,T234=10),45,IF(AND(R234=7,T234=11),46,IF(AND(R234=8,T234=9),47,IF(AND(R234=8,T234=10),48,IF(AND(R234=8,T234=11),49,IF(AND(R234="",T234=""),"","Seleccione"))))))))))))))))))))))))))))))))))))))))))))))))))</f>
        <v>28</v>
      </c>
      <c r="V234" s="255" t="str">
        <f>IF(U234=1,'Etapa 2 - Análisis'!$Y$4,IF(U234=2,'Etapa 2 - Análisis'!$Z$4,IF(U234=6,'Etapa 2 - Análisis'!$AD$4,IF(U234=7,'Etapa 2 - Análisis'!$AE$4,IF(U234=11,'Etapa 2 - Análisis'!$AI$4,IF(U234=3,'Etapa 2 - Análisis'!$AA$4,IF(U234=8,'Etapa 2 - Análisis'!$AF$4,IF(U234=12,'Etapa 2 - Análisis'!$AJ$4,IF(U234=16,'Etapa 2 - Análisis'!$AN$4,IF(U234=4,'Etapa 2 - Análisis'!$AB$4,IF(U234=5,'Etapa 2 - Análisis'!$AC$4,IF(U234=9,'Etapa 2 - Análisis'!$AF$4,IF(U234=13,'Etapa 2 - Análisis'!$AK$4,IF(U234=17,'Etapa 2 - Análisis'!$AO$4,IF(U234=18,'Etapa 2 - Análisis'!$AP$4,IF(U234=21,'Etapa 2 - Análisis'!$AS$4,IF(U234=22,'Etapa 2 - Análisis'!$AT$4,IF(U234=10,'Etapa 2 - Análisis'!$AH$4,IF(U234=14,'Etapa 2 - Análisis'!$AL$4,IF(U234=15,'Etapa 2 - Análisis'!$AM$4,IF(U234=19,'Etapa 2 - Análisis'!$AQ$4,IF(U234=20,'Etapa 2 - Análisis'!$AR$4,IF(U234=23,'Etapa 2 - Análisis'!$AU$4,IF(U234=24,'Etapa 2 - Análisis'!$AV$4,IF(U234=25,'Etapa 2 - Análisis'!$AW$4,IF(U234=26,'Etapa 2 - Análisis'!$Y$13,IF(U234=27,'Etapa 2 - Análisis'!$Z$13,IF(U234=28,'Etapa 2 - Análisis'!$AA$13,IF(U234=29,'Etapa 2 - Análisis'!$AB$13,IF(U234=30,'Etapa 2 - Análisis'!$AC$13,IF(U234=31,'Etapa 2 - Análisis'!$AD$13,IF(U234=32,'Etapa 2 - Análisis'!$AE$13,IF(U234=33,'Etapa 2 - Análisis'!$AF$13,IF(U234=34,'Etapa 2 - Análisis'!$AG$13,IF(U234=35,'Etapa 2 - Análisis'!$AH$13,IF(U234=36,'Etapa 2 - Análisis'!$AI$13,IF(U234=37,'Etapa 2 - Análisis'!$AJ$13,IF(U234=38,'Etapa 2 - Análisis'!$AK$13,IF(U234=39,'Etapa 2 - Análisis'!$AL$13,IF(U234=40,'Etapa 2 - Análisis'!$AM$13,IF(U234=41,'Etapa 2 - Análisis'!$Y$8,IF(U234=42,'Etapa 2 - Análisis'!$Z$8,IF(U234=43,'Etapa 2 - Análisis'!$AA$8,IF(U234=44,'Etapa 2 - Análisis'!$AB$8,IF(U234=45,'Etapa 2 - Análisis'!$AC$8,IF(U234=46,'Etapa 2 - Análisis'!$AD$8,IF(U234=47,'Etapa 2 - Análisis'!$AE$8,IF(U234=48,'Etapa 2 - Análisis'!$AF$8,IF(U234=49,'Etapa 2 - Análisis'!$AG$8,IF(U234="","NO APLICA","Sin Zona"))))))))))))))))))))))))))))))))))))))))))))))))))</f>
        <v>ZONA DE RIESGO MODERADA</v>
      </c>
      <c r="W234" s="189" t="s">
        <v>415</v>
      </c>
      <c r="X234" s="273" t="s">
        <v>617</v>
      </c>
      <c r="Y234" s="274"/>
      <c r="Z234" s="189" t="s">
        <v>810</v>
      </c>
      <c r="AA234" s="256" t="s">
        <v>808</v>
      </c>
    </row>
    <row r="235" spans="1:27" ht="42.75" customHeight="1" x14ac:dyDescent="0.25">
      <c r="A235" s="257"/>
      <c r="B235" s="259"/>
      <c r="C235" s="253"/>
      <c r="D235" s="80" t="s">
        <v>796</v>
      </c>
      <c r="E235" s="261"/>
      <c r="F235" s="253"/>
      <c r="G235" s="187"/>
      <c r="H235" s="253"/>
      <c r="I235" s="187"/>
      <c r="J235" s="42"/>
      <c r="K235" s="255"/>
      <c r="L235" s="253"/>
      <c r="M235" s="80" t="s">
        <v>805</v>
      </c>
      <c r="N235" s="81" t="s">
        <v>225</v>
      </c>
      <c r="O235" s="187" t="s">
        <v>414</v>
      </c>
      <c r="P235" s="187" t="str">
        <f t="shared" si="41"/>
        <v/>
      </c>
      <c r="Q235" s="253"/>
      <c r="R235" s="187"/>
      <c r="S235" s="253"/>
      <c r="T235" s="187"/>
      <c r="U235" s="42"/>
      <c r="V235" s="255"/>
      <c r="W235" s="145" t="s">
        <v>415</v>
      </c>
      <c r="X235" s="273" t="s">
        <v>441</v>
      </c>
      <c r="Y235" s="274"/>
      <c r="Z235" s="189" t="s">
        <v>809</v>
      </c>
      <c r="AA235" s="256"/>
    </row>
    <row r="236" spans="1:27" ht="27.75" customHeight="1" x14ac:dyDescent="0.25">
      <c r="A236" s="257"/>
      <c r="B236" s="259"/>
      <c r="C236" s="253"/>
      <c r="D236" s="80" t="s">
        <v>797</v>
      </c>
      <c r="E236" s="261"/>
      <c r="F236" s="253"/>
      <c r="G236" s="187"/>
      <c r="H236" s="253"/>
      <c r="I236" s="187"/>
      <c r="J236" s="42"/>
      <c r="K236" s="255"/>
      <c r="L236" s="253"/>
      <c r="M236" s="80" t="s">
        <v>806</v>
      </c>
      <c r="N236" s="81" t="s">
        <v>225</v>
      </c>
      <c r="O236" s="187" t="s">
        <v>414</v>
      </c>
      <c r="P236" s="187" t="str">
        <f t="shared" si="41"/>
        <v/>
      </c>
      <c r="Q236" s="253"/>
      <c r="R236" s="187"/>
      <c r="S236" s="253"/>
      <c r="T236" s="187"/>
      <c r="U236" s="42"/>
      <c r="V236" s="255"/>
      <c r="W236" s="145" t="s">
        <v>415</v>
      </c>
      <c r="X236" s="273" t="s">
        <v>441</v>
      </c>
      <c r="Y236" s="274"/>
      <c r="Z236" s="145" t="s">
        <v>811</v>
      </c>
      <c r="AA236" s="256"/>
    </row>
    <row r="237" spans="1:27" ht="38.25" x14ac:dyDescent="0.25">
      <c r="A237" s="257"/>
      <c r="B237" s="259"/>
      <c r="C237" s="253"/>
      <c r="D237" s="80" t="s">
        <v>799</v>
      </c>
      <c r="E237" s="261"/>
      <c r="F237" s="253"/>
      <c r="G237" s="187"/>
      <c r="H237" s="253"/>
      <c r="I237" s="187"/>
      <c r="J237" s="42"/>
      <c r="K237" s="255"/>
      <c r="L237" s="253"/>
      <c r="M237" s="80"/>
      <c r="N237" s="81" t="s">
        <v>218</v>
      </c>
      <c r="O237" s="187" t="str">
        <f t="shared" si="41"/>
        <v/>
      </c>
      <c r="P237" s="187" t="str">
        <f t="shared" si="41"/>
        <v/>
      </c>
      <c r="Q237" s="253"/>
      <c r="R237" s="187"/>
      <c r="S237" s="253"/>
      <c r="T237" s="187"/>
      <c r="U237" s="42"/>
      <c r="V237" s="255"/>
      <c r="W237" s="145"/>
      <c r="X237" s="101"/>
      <c r="Y237" s="101"/>
      <c r="Z237" s="145"/>
      <c r="AA237" s="256"/>
    </row>
    <row r="238" spans="1:27" x14ac:dyDescent="0.25">
      <c r="A238" s="257"/>
      <c r="B238" s="260"/>
      <c r="C238" s="254"/>
      <c r="D238" s="80"/>
      <c r="E238" s="261"/>
      <c r="F238" s="254"/>
      <c r="G238" s="187"/>
      <c r="H238" s="254"/>
      <c r="I238" s="187"/>
      <c r="J238" s="42"/>
      <c r="K238" s="255"/>
      <c r="L238" s="254"/>
      <c r="M238" s="80"/>
      <c r="N238" s="81" t="s">
        <v>218</v>
      </c>
      <c r="O238" s="187" t="str">
        <f t="shared" si="41"/>
        <v/>
      </c>
      <c r="P238" s="187" t="str">
        <f t="shared" si="41"/>
        <v/>
      </c>
      <c r="Q238" s="254"/>
      <c r="R238" s="187"/>
      <c r="S238" s="254"/>
      <c r="T238" s="187"/>
      <c r="U238" s="42"/>
      <c r="V238" s="255"/>
      <c r="W238" s="145"/>
      <c r="X238" s="101"/>
      <c r="Y238" s="101"/>
      <c r="Z238" s="145"/>
      <c r="AA238" s="256"/>
    </row>
    <row r="239" spans="1:27" ht="38.25" customHeight="1" x14ac:dyDescent="0.25">
      <c r="A239" s="257">
        <v>43</v>
      </c>
      <c r="B239" s="262" t="s">
        <v>868</v>
      </c>
      <c r="C239" s="252" t="s">
        <v>333</v>
      </c>
      <c r="D239" s="205" t="s">
        <v>848</v>
      </c>
      <c r="E239" s="261" t="s">
        <v>849</v>
      </c>
      <c r="F239" s="252" t="s">
        <v>208</v>
      </c>
      <c r="G239" s="187">
        <f>IF(F239="1 - Rara vez",1,IF(F239="2 - Improbable",2,IF(F239="3 - Posible",3,IF(F239="4 - Probable",4,IF(F239="5 - Casi seguro",5,IF(F239="1 - Baja",6,IF(F239="2 - Media",7,IF(F239="3 - Alta",8,IF(F239="Seleccione",0)))))))))</f>
        <v>1</v>
      </c>
      <c r="H239" s="252" t="s">
        <v>222</v>
      </c>
      <c r="I239" s="187">
        <f>IF(H239="1 -Insignificante",1,IF(H239="2 -Menor",2,IF(H239="3 -Moderado",3,IF(H239="5 -Moderado",6,IF(H239="4 -Mayor",4,IF(H239="10 -Mayor",7,IF(H239="5 -Catastrófico",5,IF(H239="20 -Catastrófico",8,IF(H239="1 - Mínimo/Leve",9,IF(H239="2 - Importante",10,IF(H239="3 - Fuerte",11,IF(H239="Seleccione",0))))))))))))</f>
        <v>7</v>
      </c>
      <c r="J239" s="42">
        <f>IF(AND(G239=1,I239=1),1,IF(AND(G239=1,I239=2),2,IF(AND(G239=1,I239=3),3,IF(AND(G239=1,I239=4),4,IF(AND(G239=1,I239=5),5,IF(AND(G239=2,I239=1),6,IF(AND(G239=2,I239=2),7,IF(AND(G239=2,I239=3),8,IF(AND(G239=2,I239=4),9,IF(AND(G239=2,I239=5),10,IF(AND(G239=3,I239=1),11,IF(AND(G239=3,I239=2),12,IF(AND(G239=3,I239=3),13,IF(AND(G239=3,I239=4),14,IF(AND(G239=3,I239=5),15,IF(AND(G239=4,I239=1),16,IF(AND(G239=4,I239=2),17,IF(AND(G239=4,I239=3),18,IF(AND(G239=4,I239=4),19,IF(AND(G239=4,I239=5),20,IF(AND(G239=5,I239=1),21,IF(AND(G239=5,I239=2),22,IF(AND(G239=5,I239=3),23,IF(AND(G239=5,I239=4),24,IF(AND(G239=5,I239=5),25,IF(AND(G239=1,I239=6),26,IF(AND(G239=1,I239=7),27,IF(AND(G239=1,I239=8),28,IF(AND(G239=2,I239=6),29,IF(AND(G239=2,I239=7),30,IF(AND(G239=2,I239=8),31,IF(AND(G239=3,I239=6),32,IF(AND(G239=3,I239=7),33,IF(AND(G239=3,I239=8),34,IF(AND(G239=4,I239=6),35,IF(AND(G239=4,I239=7),36,IF(AND(G239=4,I239=8),37,IF(AND(G239=5,I239=6),38,IF(AND(G239=5,I239=7),39,IF(AND(G239=5,I239=8),40,IF(AND(G239=6,I239=9),41,IF(AND(G239=6,I239=10),42,IF(AND(G239=6,I239=11),43,IF(AND(G239=7,I239=9),44,IF(AND(G239=7,I239=10),45,IF(AND(G239=7,I239=11),46,IF(AND(G239=8,I239=9),47,IF(AND(G239=8,I239=10),48,IF(AND(G239=8,I239=11),49,"Seleccione")))))))))))))))))))))))))))))))))))))))))))))))))</f>
        <v>27</v>
      </c>
      <c r="K239" s="255" t="str">
        <f>IF(J239=1,'Etapa 2 - Análisis'!$Y$4,IF(J239=2,'Etapa 2 - Análisis'!$Z$4,IF(J239=6,'Etapa 2 - Análisis'!$AD$4,IF(J239=7,'Etapa 2 - Análisis'!$AE$4,IF(J239=11,'Etapa 2 - Análisis'!$AI$4,IF(J239=3,'Etapa 2 - Análisis'!$AA$4,IF(J239=8,'Etapa 2 - Análisis'!$AF$4,IF(J239=12,'Etapa 2 - Análisis'!$AJ$4,IF(J239=16,'Etapa 2 - Análisis'!$AN$4,IF(J239=4,'Etapa 2 - Análisis'!$AB$4,IF(J239=5,'Etapa 2 - Análisis'!$AC$4,IF(J239=9,'Etapa 2 - Análisis'!$AG$4,IF(J239=13,'Etapa 2 - Análisis'!$AK$4,IF(J239=17,'Etapa 2 - Análisis'!$AO$4,IF(J239=18,'Etapa 2 - Análisis'!$AP$4,IF(J239=21,'Etapa 2 - Análisis'!$AS$4,IF(J239=22,'Etapa 2 - Análisis'!$AT$4,IF(J239=10,'Etapa 2 - Análisis'!$AH$4,IF(J239=14,'Etapa 2 - Análisis'!$AL$4,IF(J239=15,'Etapa 2 - Análisis'!$AM$4,IF(J239=19,'Etapa 2 - Análisis'!$AQ$4,IF(J239=20,'Etapa 2 - Análisis'!$AR$4,IF(J239=23,'Etapa 2 - Análisis'!$AU$4,IF(J239=24,'Etapa 2 - Análisis'!$AV$4,IF(J239=25,'Etapa 2 - Análisis'!$AW$4,IF(J239=26,'Etapa 2 - Análisis'!$Y$13,IF(J239=27,'Etapa 2 - Análisis'!$Z$13,IF(J239=28,'Etapa 2 - Análisis'!$AA$13,IF(J239=29,'Etapa 2 - Análisis'!$AB$13,IF(J239=30,'Etapa 2 - Análisis'!$AC$13,IF(J239=31,'Etapa 2 - Análisis'!$AD$13,IF(J239=32,'Etapa 2 - Análisis'!$AE$13,IF(J239=33,'Etapa 2 - Análisis'!$AF$13,IF(J239=34,'Etapa 2 - Análisis'!$AG$13,IF(J239=35,'Etapa 2 - Análisis'!$AH$13,IF(J239=36,'Etapa 2 - Análisis'!$AI$13,IF(J239=37,'Etapa 2 - Análisis'!$AJ$13,IF(J239=38,'Etapa 2 - Análisis'!$AK$13,IF(J239=39,'Etapa 2 - Análisis'!$AL$13,IF(J239=40,'Etapa 2 - Análisis'!$AM$13,IF(J239=41,'Etapa 2 - Análisis'!$Y$8,IF(J239=42,'Etapa 2 - Análisis'!$Z$8,IF(J239=43,'Etapa 2 - Análisis'!$AA$8,IF(J239=44,'Etapa 2 - Análisis'!$AB$8,IF(J239=45,'Etapa 2 - Análisis'!$AC$8,IF(J239=46,'Etapa 2 - Análisis'!$AD$8,IF(J239=47,'Etapa 2 - Análisis'!$AE$8,IF(J239=48,'Etapa 2 - Análisis'!$AF$8,IF(J239=49,'Etapa 2 - Análisis'!$AG$8,"Sin Zona")))))))))))))))))))))))))))))))))))))))))))))))))</f>
        <v>ZONA DE RIESGO BAJA</v>
      </c>
      <c r="L239" s="252" t="s">
        <v>320</v>
      </c>
      <c r="M239" s="80" t="s">
        <v>852</v>
      </c>
      <c r="N239" s="81" t="s">
        <v>225</v>
      </c>
      <c r="O239" s="187" t="s">
        <v>414</v>
      </c>
      <c r="P239" s="187" t="str">
        <f>IF($C$134="Oportunidad","NO APLICA","")</f>
        <v/>
      </c>
      <c r="Q239" s="252" t="s">
        <v>208</v>
      </c>
      <c r="R239" s="187">
        <f>IF(Q239="1 - Rara vez",1,IF(Q239="2 - Improbable",2,IF(Q239="3 - Posible",3,IF(Q239="4 - Probable",4,IF(Q239="5 - Casi seguro",5,IF(Q239="1 - Baja",6,IF(Q239="2 - Media",7,IF(Q239="3 - Alta",8,IF(Q239="NO APLICA","",IF(Q239="Seleccione",0))))))))))</f>
        <v>1</v>
      </c>
      <c r="S239" s="252" t="s">
        <v>221</v>
      </c>
      <c r="T239" s="187">
        <f>IF(S239="1 -Insignificante",1,IF(S239="2 -Menor",2,IF(S239="3 -Moderado",3,IF(S239="4 -Mayor",4,IF(S239="10 -Mayor",7,IF(S239="5 -Catastrófico",5,IF(S239="5 -Moderado",6,IF(S239="20 -Catastrófico",8,IF(S239="1 - Mínimo/Leve",9,IF(S239="2 - Importante",10,IF(S239="3 - Fuerte",11,IF(S239="NO APLICA","",IF(S239="Seleccione",0)))))))))))))</f>
        <v>6</v>
      </c>
      <c r="U239" s="42">
        <f>IF(AND(R239=1,T239=1),1,IF(AND(R239=1,T239=2),2,IF(AND(R239=1,T239=3),3,IF(AND(R239=1,T239=4),4,IF(AND(R239=1,T239=5),5,IF(AND(R239=2,T239=1),6,IF(AND(R239=2,T239=2),7,IF(AND(R239=2,T239=3),8,IF(AND(R239=2,T239=4),9,IF(AND(R239=2,T239=5),10,IF(AND(R239=3,T239=1),11,IF(AND(R239=3,T239=2),12,IF(AND(R239=3,T239=3),13,IF(AND(R239=3,T239=4),14,IF(AND(R239=3,T239=5),15,IF(AND(R239=4,T239=1),16,IF(AND(R239=4,T239=2),17,IF(AND(R239=4,T239=3),18,IF(AND(R239=4,T239=4),19,IF(AND(R239=4,T239=5),20,IF(AND(R239=5,T239=1),21,IF(AND(R239=5,T239=2),22,IF(AND(R239=5,T239=3),23,IF(AND(R239=5,T239=4),24,IF(AND(R239=5,T239=5),25,IF(AND(R239=1,T239=6),26,IF(AND(R239=1,T239=7),27,IF(AND(R239=1,T239=8),28,IF(AND(R239=2,T239=6),29,IF(AND(R239=2,T239=7),30,IF(AND(R239=2,T239=8),31,IF(AND(R239=3,T239=6),32,IF(AND(R239=3,T239=7),33,IF(AND(R239=3,T239=8),34,IF(AND(R239=4,T239=6),35,IF(AND(R239=4,T239=7),36,IF(AND(R239=4,T239=8),37,IF(AND(R239=5,T239=6),38,IF(AND(R239=5,T239=7),39,IF(AND(R239=5,T239=8),40,IF(AND(R239=6,T239=9),41,IF(AND(R239=6,T239=10),42,IF(AND(R239=6,T239=11),43,IF(AND(R239=7,T239=9),44,IF(AND(R239=7,T239=10),45,IF(AND(R239=7,T239=11),46,IF(AND(R239=8,T239=9),47,IF(AND(R239=8,T239=10),48,IF(AND(R239=8,T239=11),49,IF(AND(R239="",T239=""),"","Seleccione"))))))))))))))))))))))))))))))))))))))))))))))))))</f>
        <v>26</v>
      </c>
      <c r="V239" s="255" t="str">
        <f>IF(U239=1,'Etapa 2 - Análisis'!$Y$4,IF(U239=2,'Etapa 2 - Análisis'!$Z$4,IF(U239=6,'Etapa 2 - Análisis'!$AD$4,IF(U239=7,'Etapa 2 - Análisis'!$AE$4,IF(U239=11,'Etapa 2 - Análisis'!$AI$4,IF(U239=3,'Etapa 2 - Análisis'!$AA$4,IF(U239=8,'Etapa 2 - Análisis'!$AF$4,IF(U239=12,'Etapa 2 - Análisis'!$AJ$4,IF(U239=16,'Etapa 2 - Análisis'!$AN$4,IF(U239=4,'Etapa 2 - Análisis'!$AB$4,IF(U239=5,'Etapa 2 - Análisis'!$AC$4,IF(U239=9,'Etapa 2 - Análisis'!$AF$4,IF(U239=13,'Etapa 2 - Análisis'!$AK$4,IF(U239=17,'Etapa 2 - Análisis'!$AO$4,IF(U239=18,'Etapa 2 - Análisis'!$AP$4,IF(U239=21,'Etapa 2 - Análisis'!$AS$4,IF(U239=22,'Etapa 2 - Análisis'!$AT$4,IF(U239=10,'Etapa 2 - Análisis'!$AH$4,IF(U239=14,'Etapa 2 - Análisis'!$AL$4,IF(U239=15,'Etapa 2 - Análisis'!$AM$4,IF(U239=19,'Etapa 2 - Análisis'!$AQ$4,IF(U239=20,'Etapa 2 - Análisis'!$AR$4,IF(U239=23,'Etapa 2 - Análisis'!$AU$4,IF(U239=24,'Etapa 2 - Análisis'!$AV$4,IF(U239=25,'Etapa 2 - Análisis'!$AW$4,IF(U239=26,'Etapa 2 - Análisis'!$Y$13,IF(U239=27,'Etapa 2 - Análisis'!$Z$13,IF(U239=28,'Etapa 2 - Análisis'!$AA$13,IF(U239=29,'Etapa 2 - Análisis'!$AB$13,IF(U239=30,'Etapa 2 - Análisis'!$AC$13,IF(U239=31,'Etapa 2 - Análisis'!$AD$13,IF(U239=32,'Etapa 2 - Análisis'!$AE$13,IF(U239=33,'Etapa 2 - Análisis'!$AF$13,IF(U239=34,'Etapa 2 - Análisis'!$AG$13,IF(U239=35,'Etapa 2 - Análisis'!$AH$13,IF(U239=36,'Etapa 2 - Análisis'!$AI$13,IF(U239=37,'Etapa 2 - Análisis'!$AJ$13,IF(U239=38,'Etapa 2 - Análisis'!$AK$13,IF(U239=39,'Etapa 2 - Análisis'!$AL$13,IF(U239=40,'Etapa 2 - Análisis'!$AM$13,IF(U239=41,'Etapa 2 - Análisis'!$Y$8,IF(U239=42,'Etapa 2 - Análisis'!$Z$8,IF(U239=43,'Etapa 2 - Análisis'!$AA$8,IF(U239=44,'Etapa 2 - Análisis'!$AB$8,IF(U239=45,'Etapa 2 - Análisis'!$AC$8,IF(U239=46,'Etapa 2 - Análisis'!$AD$8,IF(U239=47,'Etapa 2 - Análisis'!$AE$8,IF(U239=48,'Etapa 2 - Análisis'!$AF$8,IF(U239=49,'Etapa 2 - Análisis'!$AG$8,IF(U239="","NO APLICA","Sin Zona"))))))))))))))))))))))))))))))))))))))))))))))))))</f>
        <v>ZONA DE RIESGO BAJA</v>
      </c>
      <c r="W239" s="204" t="s">
        <v>856</v>
      </c>
      <c r="X239" s="273" t="s">
        <v>857</v>
      </c>
      <c r="Y239" s="274"/>
      <c r="Z239" s="204" t="s">
        <v>858</v>
      </c>
      <c r="AA239" s="290" t="s">
        <v>864</v>
      </c>
    </row>
    <row r="240" spans="1:27" ht="36.75" customHeight="1" x14ac:dyDescent="0.25">
      <c r="A240" s="257"/>
      <c r="B240" s="263"/>
      <c r="C240" s="253"/>
      <c r="D240" s="205" t="s">
        <v>796</v>
      </c>
      <c r="E240" s="261"/>
      <c r="F240" s="253"/>
      <c r="G240" s="187"/>
      <c r="H240" s="253"/>
      <c r="I240" s="187"/>
      <c r="J240" s="42"/>
      <c r="K240" s="255"/>
      <c r="L240" s="253"/>
      <c r="M240" s="80" t="s">
        <v>805</v>
      </c>
      <c r="N240" s="81" t="s">
        <v>225</v>
      </c>
      <c r="O240" s="187" t="s">
        <v>414</v>
      </c>
      <c r="P240" s="187" t="str">
        <f t="shared" si="41"/>
        <v/>
      </c>
      <c r="Q240" s="253"/>
      <c r="R240" s="187"/>
      <c r="S240" s="253"/>
      <c r="T240" s="187"/>
      <c r="U240" s="42"/>
      <c r="V240" s="255"/>
      <c r="W240" s="204" t="s">
        <v>674</v>
      </c>
      <c r="X240" s="273" t="s">
        <v>441</v>
      </c>
      <c r="Y240" s="274"/>
      <c r="Z240" s="204" t="s">
        <v>809</v>
      </c>
      <c r="AA240" s="291"/>
    </row>
    <row r="241" spans="1:27" ht="50.25" customHeight="1" x14ac:dyDescent="0.25">
      <c r="A241" s="257"/>
      <c r="B241" s="263"/>
      <c r="C241" s="253"/>
      <c r="D241" s="80" t="s">
        <v>850</v>
      </c>
      <c r="E241" s="261"/>
      <c r="F241" s="253"/>
      <c r="G241" s="187"/>
      <c r="H241" s="253"/>
      <c r="I241" s="187"/>
      <c r="J241" s="42"/>
      <c r="K241" s="255"/>
      <c r="L241" s="253"/>
      <c r="M241" s="80" t="s">
        <v>853</v>
      </c>
      <c r="N241" s="81" t="s">
        <v>225</v>
      </c>
      <c r="O241" s="187" t="s">
        <v>414</v>
      </c>
      <c r="P241" s="187" t="str">
        <f t="shared" si="41"/>
        <v/>
      </c>
      <c r="Q241" s="253"/>
      <c r="R241" s="187"/>
      <c r="S241" s="253"/>
      <c r="T241" s="187"/>
      <c r="U241" s="42"/>
      <c r="V241" s="255"/>
      <c r="W241" s="204" t="s">
        <v>415</v>
      </c>
      <c r="X241" s="273" t="s">
        <v>859</v>
      </c>
      <c r="Y241" s="274"/>
      <c r="Z241" s="204" t="s">
        <v>860</v>
      </c>
      <c r="AA241" s="291"/>
    </row>
    <row r="242" spans="1:27" ht="38.25" x14ac:dyDescent="0.25">
      <c r="A242" s="257"/>
      <c r="B242" s="263"/>
      <c r="C242" s="253"/>
      <c r="D242" s="80"/>
      <c r="E242" s="261"/>
      <c r="F242" s="253"/>
      <c r="G242" s="187"/>
      <c r="H242" s="253"/>
      <c r="I242" s="187"/>
      <c r="J242" s="42"/>
      <c r="K242" s="255"/>
      <c r="L242" s="253"/>
      <c r="M242" s="178" t="s">
        <v>854</v>
      </c>
      <c r="N242" s="81" t="s">
        <v>225</v>
      </c>
      <c r="O242" s="187" t="s">
        <v>414</v>
      </c>
      <c r="P242" s="187" t="str">
        <f t="shared" si="41"/>
        <v/>
      </c>
      <c r="Q242" s="253"/>
      <c r="R242" s="187"/>
      <c r="S242" s="253"/>
      <c r="T242" s="187"/>
      <c r="U242" s="42"/>
      <c r="V242" s="255"/>
      <c r="W242" s="145" t="s">
        <v>674</v>
      </c>
      <c r="X242" s="273" t="s">
        <v>857</v>
      </c>
      <c r="Y242" s="274"/>
      <c r="Z242" s="145" t="s">
        <v>861</v>
      </c>
      <c r="AA242" s="291"/>
    </row>
    <row r="243" spans="1:27" ht="24.75" customHeight="1" x14ac:dyDescent="0.25">
      <c r="A243" s="257"/>
      <c r="B243" s="264"/>
      <c r="C243" s="254"/>
      <c r="D243" s="80"/>
      <c r="E243" s="261"/>
      <c r="F243" s="254"/>
      <c r="G243" s="187"/>
      <c r="H243" s="254"/>
      <c r="I243" s="187"/>
      <c r="J243" s="42"/>
      <c r="K243" s="255"/>
      <c r="L243" s="254"/>
      <c r="M243" s="178"/>
      <c r="N243" s="81" t="s">
        <v>218</v>
      </c>
      <c r="O243" s="187" t="str">
        <f t="shared" si="41"/>
        <v/>
      </c>
      <c r="P243" s="187" t="str">
        <f t="shared" si="41"/>
        <v/>
      </c>
      <c r="Q243" s="254"/>
      <c r="R243" s="187"/>
      <c r="S243" s="254"/>
      <c r="T243" s="187"/>
      <c r="U243" s="42"/>
      <c r="V243" s="255"/>
      <c r="W243" s="145"/>
      <c r="X243" s="273"/>
      <c r="Y243" s="274"/>
      <c r="Z243" s="145"/>
      <c r="AA243" s="292"/>
    </row>
    <row r="244" spans="1:27" ht="69.75" customHeight="1" x14ac:dyDescent="0.25">
      <c r="A244" s="257">
        <v>44</v>
      </c>
      <c r="B244" s="262" t="s">
        <v>869</v>
      </c>
      <c r="C244" s="252" t="s">
        <v>333</v>
      </c>
      <c r="D244" s="80" t="s">
        <v>796</v>
      </c>
      <c r="E244" s="261" t="s">
        <v>851</v>
      </c>
      <c r="F244" s="252" t="s">
        <v>206</v>
      </c>
      <c r="G244" s="187">
        <f>IF(F244="1 - Rara vez",1,IF(F244="2 - Improbable",2,IF(F244="3 - Posible",3,IF(F244="4 - Probable",4,IF(F244="5 - Casi seguro",5,IF(F244="1 - Baja",6,IF(F244="2 - Media",7,IF(F244="3 - Alta",8,IF(F244="Seleccione",0)))))))))</f>
        <v>3</v>
      </c>
      <c r="H244" s="252" t="s">
        <v>221</v>
      </c>
      <c r="I244" s="187">
        <f>IF(H244="1 -Insignificante",1,IF(H244="2 -Menor",2,IF(H244="3 -Moderado",3,IF(H244="5 -Moderado",6,IF(H244="4 -Mayor",4,IF(H244="10 -Mayor",7,IF(H244="5 -Catastrófico",5,IF(H244="20 -Catastrófico",8,IF(H244="1 - Mínimo/Leve",9,IF(H244="2 - Importante",10,IF(H244="3 - Fuerte",11,IF(H244="Seleccione",0))))))))))))</f>
        <v>6</v>
      </c>
      <c r="J244" s="42">
        <f>IF(AND(G244=1,I244=1),1,IF(AND(G244=1,I244=2),2,IF(AND(G244=1,I244=3),3,IF(AND(G244=1,I244=4),4,IF(AND(G244=1,I244=5),5,IF(AND(G244=2,I244=1),6,IF(AND(G244=2,I244=2),7,IF(AND(G244=2,I244=3),8,IF(AND(G244=2,I244=4),9,IF(AND(G244=2,I244=5),10,IF(AND(G244=3,I244=1),11,IF(AND(G244=3,I244=2),12,IF(AND(G244=3,I244=3),13,IF(AND(G244=3,I244=4),14,IF(AND(G244=3,I244=5),15,IF(AND(G244=4,I244=1),16,IF(AND(G244=4,I244=2),17,IF(AND(G244=4,I244=3),18,IF(AND(G244=4,I244=4),19,IF(AND(G244=4,I244=5),20,IF(AND(G244=5,I244=1),21,IF(AND(G244=5,I244=2),22,IF(AND(G244=5,I244=3),23,IF(AND(G244=5,I244=4),24,IF(AND(G244=5,I244=5),25,IF(AND(G244=1,I244=6),26,IF(AND(G244=1,I244=7),27,IF(AND(G244=1,I244=8),28,IF(AND(G244=2,I244=6),29,IF(AND(G244=2,I244=7),30,IF(AND(G244=2,I244=8),31,IF(AND(G244=3,I244=6),32,IF(AND(G244=3,I244=7),33,IF(AND(G244=3,I244=8),34,IF(AND(G244=4,I244=6),35,IF(AND(G244=4,I244=7),36,IF(AND(G244=4,I244=8),37,IF(AND(G244=5,I244=6),38,IF(AND(G244=5,I244=7),39,IF(AND(G244=5,I244=8),40,IF(AND(G244=6,I244=9),41,IF(AND(G244=6,I244=10),42,IF(AND(G244=6,I244=11),43,IF(AND(G244=7,I244=9),44,IF(AND(G244=7,I244=10),45,IF(AND(G244=7,I244=11),46,IF(AND(G244=8,I244=9),47,IF(AND(G244=8,I244=10),48,IF(AND(G244=8,I244=11),49,"Seleccione")))))))))))))))))))))))))))))))))))))))))))))))))</f>
        <v>32</v>
      </c>
      <c r="K244" s="255" t="str">
        <f>IF(J244=1,'Etapa 2 - Análisis'!$Y$4,IF(J244=2,'Etapa 2 - Análisis'!$Z$4,IF(J244=6,'Etapa 2 - Análisis'!$AD$4,IF(J244=7,'Etapa 2 - Análisis'!$AE$4,IF(J244=11,'Etapa 2 - Análisis'!$AI$4,IF(J244=3,'Etapa 2 - Análisis'!$AA$4,IF(J244=8,'Etapa 2 - Análisis'!$AF$4,IF(J244=12,'Etapa 2 - Análisis'!$AJ$4,IF(J244=16,'Etapa 2 - Análisis'!$AN$4,IF(J244=4,'Etapa 2 - Análisis'!$AB$4,IF(J244=5,'Etapa 2 - Análisis'!$AC$4,IF(J244=9,'Etapa 2 - Análisis'!$AG$4,IF(J244=13,'Etapa 2 - Análisis'!$AK$4,IF(J244=17,'Etapa 2 - Análisis'!$AO$4,IF(J244=18,'Etapa 2 - Análisis'!$AP$4,IF(J244=21,'Etapa 2 - Análisis'!$AS$4,IF(J244=22,'Etapa 2 - Análisis'!$AT$4,IF(J244=10,'Etapa 2 - Análisis'!$AH$4,IF(J244=14,'Etapa 2 - Análisis'!$AL$4,IF(J244=15,'Etapa 2 - Análisis'!$AM$4,IF(J244=19,'Etapa 2 - Análisis'!$AQ$4,IF(J244=20,'Etapa 2 - Análisis'!$AR$4,IF(J244=23,'Etapa 2 - Análisis'!$AU$4,IF(J244=24,'Etapa 2 - Análisis'!$AV$4,IF(J244=25,'Etapa 2 - Análisis'!$AW$4,IF(J244=26,'Etapa 2 - Análisis'!$Y$13,IF(J244=27,'Etapa 2 - Análisis'!$Z$13,IF(J244=28,'Etapa 2 - Análisis'!$AA$13,IF(J244=29,'Etapa 2 - Análisis'!$AB$13,IF(J244=30,'Etapa 2 - Análisis'!$AC$13,IF(J244=31,'Etapa 2 - Análisis'!$AD$13,IF(J244=32,'Etapa 2 - Análisis'!$AE$13,IF(J244=33,'Etapa 2 - Análisis'!$AF$13,IF(J244=34,'Etapa 2 - Análisis'!$AG$13,IF(J244=35,'Etapa 2 - Análisis'!$AH$13,IF(J244=36,'Etapa 2 - Análisis'!$AI$13,IF(J244=37,'Etapa 2 - Análisis'!$AJ$13,IF(J244=38,'Etapa 2 - Análisis'!$AK$13,IF(J244=39,'Etapa 2 - Análisis'!$AL$13,IF(J244=40,'Etapa 2 - Análisis'!$AM$13,IF(J244=41,'Etapa 2 - Análisis'!$Y$8,IF(J244=42,'Etapa 2 - Análisis'!$Z$8,IF(J244=43,'Etapa 2 - Análisis'!$AA$8,IF(J244=44,'Etapa 2 - Análisis'!$AB$8,IF(J244=45,'Etapa 2 - Análisis'!$AC$8,IF(J244=46,'Etapa 2 - Análisis'!$AD$8,IF(J244=47,'Etapa 2 - Análisis'!$AE$8,IF(J244=48,'Etapa 2 - Análisis'!$AF$8,IF(J244=49,'Etapa 2 - Análisis'!$AG$8,"Sin Zona")))))))))))))))))))))))))))))))))))))))))))))))))</f>
        <v>ZONA DE RIESGO MODERADA</v>
      </c>
      <c r="L244" s="252" t="s">
        <v>320</v>
      </c>
      <c r="M244" s="80" t="s">
        <v>855</v>
      </c>
      <c r="N244" s="81" t="s">
        <v>225</v>
      </c>
      <c r="O244" s="187" t="s">
        <v>414</v>
      </c>
      <c r="P244" s="187" t="str">
        <f>IF($C$134="Oportunidad","NO APLICA","")</f>
        <v/>
      </c>
      <c r="Q244" s="252" t="s">
        <v>207</v>
      </c>
      <c r="R244" s="187">
        <f>IF(Q244="1 - Rara vez",1,IF(Q244="2 - Improbable",2,IF(Q244="3 - Posible",3,IF(Q244="4 - Probable",4,IF(Q244="5 - Casi seguro",5,IF(Q244="1 - Baja",6,IF(Q244="2 - Media",7,IF(Q244="3 - Alta",8,IF(Q244="NO APLICA","",IF(Q244="Seleccione",0))))))))))</f>
        <v>2</v>
      </c>
      <c r="S244" s="252" t="s">
        <v>221</v>
      </c>
      <c r="T244" s="187">
        <f>IF(S244="1 -Insignificante",1,IF(S244="2 -Menor",2,IF(S244="3 -Moderado",3,IF(S244="4 -Mayor",4,IF(S244="10 -Mayor",7,IF(S244="5 -Catastrófico",5,IF(S244="5 -Moderado",6,IF(S244="20 -Catastrófico",8,IF(S244="1 - Mínimo/Leve",9,IF(S244="2 - Importante",10,IF(S244="3 - Fuerte",11,IF(S244="NO APLICA","",IF(S244="Seleccione",0)))))))))))))</f>
        <v>6</v>
      </c>
      <c r="U244" s="42">
        <f>IF(AND(R244=1,T244=1),1,IF(AND(R244=1,T244=2),2,IF(AND(R244=1,T244=3),3,IF(AND(R244=1,T244=4),4,IF(AND(R244=1,T244=5),5,IF(AND(R244=2,T244=1),6,IF(AND(R244=2,T244=2),7,IF(AND(R244=2,T244=3),8,IF(AND(R244=2,T244=4),9,IF(AND(R244=2,T244=5),10,IF(AND(R244=3,T244=1),11,IF(AND(R244=3,T244=2),12,IF(AND(R244=3,T244=3),13,IF(AND(R244=3,T244=4),14,IF(AND(R244=3,T244=5),15,IF(AND(R244=4,T244=1),16,IF(AND(R244=4,T244=2),17,IF(AND(R244=4,T244=3),18,IF(AND(R244=4,T244=4),19,IF(AND(R244=4,T244=5),20,IF(AND(R244=5,T244=1),21,IF(AND(R244=5,T244=2),22,IF(AND(R244=5,T244=3),23,IF(AND(R244=5,T244=4),24,IF(AND(R244=5,T244=5),25,IF(AND(R244=1,T244=6),26,IF(AND(R244=1,T244=7),27,IF(AND(R244=1,T244=8),28,IF(AND(R244=2,T244=6),29,IF(AND(R244=2,T244=7),30,IF(AND(R244=2,T244=8),31,IF(AND(R244=3,T244=6),32,IF(AND(R244=3,T244=7),33,IF(AND(R244=3,T244=8),34,IF(AND(R244=4,T244=6),35,IF(AND(R244=4,T244=7),36,IF(AND(R244=4,T244=8),37,IF(AND(R244=5,T244=6),38,IF(AND(R244=5,T244=7),39,IF(AND(R244=5,T244=8),40,IF(AND(R244=6,T244=9),41,IF(AND(R244=6,T244=10),42,IF(AND(R244=6,T244=11),43,IF(AND(R244=7,T244=9),44,IF(AND(R244=7,T244=10),45,IF(AND(R244=7,T244=11),46,IF(AND(R244=8,T244=9),47,IF(AND(R244=8,T244=10),48,IF(AND(R244=8,T244=11),49,IF(AND(R244="",T244=""),"","Seleccione"))))))))))))))))))))))))))))))))))))))))))))))))))</f>
        <v>29</v>
      </c>
      <c r="V244" s="255" t="str">
        <f>IF(U244=1,'Etapa 2 - Análisis'!$Y$4,IF(U244=2,'Etapa 2 - Análisis'!$Z$4,IF(U244=6,'Etapa 2 - Análisis'!$AD$4,IF(U244=7,'Etapa 2 - Análisis'!$AE$4,IF(U244=11,'Etapa 2 - Análisis'!$AI$4,IF(U244=3,'Etapa 2 - Análisis'!$AA$4,IF(U244=8,'Etapa 2 - Análisis'!$AF$4,IF(U244=12,'Etapa 2 - Análisis'!$AJ$4,IF(U244=16,'Etapa 2 - Análisis'!$AN$4,IF(U244=4,'Etapa 2 - Análisis'!$AB$4,IF(U244=5,'Etapa 2 - Análisis'!$AC$4,IF(U244=9,'Etapa 2 - Análisis'!$AF$4,IF(U244=13,'Etapa 2 - Análisis'!$AK$4,IF(U244=17,'Etapa 2 - Análisis'!$AO$4,IF(U244=18,'Etapa 2 - Análisis'!$AP$4,IF(U244=21,'Etapa 2 - Análisis'!$AS$4,IF(U244=22,'Etapa 2 - Análisis'!$AT$4,IF(U244=10,'Etapa 2 - Análisis'!$AH$4,IF(U244=14,'Etapa 2 - Análisis'!$AL$4,IF(U244=15,'Etapa 2 - Análisis'!$AM$4,IF(U244=19,'Etapa 2 - Análisis'!$AQ$4,IF(U244=20,'Etapa 2 - Análisis'!$AR$4,IF(U244=23,'Etapa 2 - Análisis'!$AU$4,IF(U244=24,'Etapa 2 - Análisis'!$AV$4,IF(U244=25,'Etapa 2 - Análisis'!$AW$4,IF(U244=26,'Etapa 2 - Análisis'!$Y$13,IF(U244=27,'Etapa 2 - Análisis'!$Z$13,IF(U244=28,'Etapa 2 - Análisis'!$AA$13,IF(U244=29,'Etapa 2 - Análisis'!$AB$13,IF(U244=30,'Etapa 2 - Análisis'!$AC$13,IF(U244=31,'Etapa 2 - Análisis'!$AD$13,IF(U244=32,'Etapa 2 - Análisis'!$AE$13,IF(U244=33,'Etapa 2 - Análisis'!$AF$13,IF(U244=34,'Etapa 2 - Análisis'!$AG$13,IF(U244=35,'Etapa 2 - Análisis'!$AH$13,IF(U244=36,'Etapa 2 - Análisis'!$AI$13,IF(U244=37,'Etapa 2 - Análisis'!$AJ$13,IF(U244=38,'Etapa 2 - Análisis'!$AK$13,IF(U244=39,'Etapa 2 - Análisis'!$AL$13,IF(U244=40,'Etapa 2 - Análisis'!$AM$13,IF(U244=41,'Etapa 2 - Análisis'!$Y$8,IF(U244=42,'Etapa 2 - Análisis'!$Z$8,IF(U244=43,'Etapa 2 - Análisis'!$AA$8,IF(U244=44,'Etapa 2 - Análisis'!$AB$8,IF(U244=45,'Etapa 2 - Análisis'!$AC$8,IF(U244=46,'Etapa 2 - Análisis'!$AD$8,IF(U244=47,'Etapa 2 - Análisis'!$AE$8,IF(U244=48,'Etapa 2 - Análisis'!$AF$8,IF(U244=49,'Etapa 2 - Análisis'!$AG$8,IF(U244="","NO APLICA","Sin Zona"))))))))))))))))))))))))))))))))))))))))))))))))))</f>
        <v>ZONA DE RIESGO BAJA</v>
      </c>
      <c r="W244" s="204" t="s">
        <v>674</v>
      </c>
      <c r="X244" s="273" t="s">
        <v>436</v>
      </c>
      <c r="Y244" s="274"/>
      <c r="Z244" s="204" t="s">
        <v>862</v>
      </c>
      <c r="AA244" s="290" t="s">
        <v>865</v>
      </c>
    </row>
    <row r="245" spans="1:27" ht="25.5" customHeight="1" x14ac:dyDescent="0.25">
      <c r="A245" s="257"/>
      <c r="B245" s="263"/>
      <c r="C245" s="253"/>
      <c r="D245" s="80"/>
      <c r="E245" s="261"/>
      <c r="F245" s="253"/>
      <c r="G245" s="187"/>
      <c r="H245" s="253"/>
      <c r="I245" s="187"/>
      <c r="J245" s="42"/>
      <c r="K245" s="255"/>
      <c r="L245" s="253"/>
      <c r="M245" s="80" t="s">
        <v>805</v>
      </c>
      <c r="N245" s="81" t="s">
        <v>225</v>
      </c>
      <c r="O245" s="187" t="s">
        <v>414</v>
      </c>
      <c r="P245" s="187" t="str">
        <f t="shared" si="41"/>
        <v/>
      </c>
      <c r="Q245" s="253"/>
      <c r="R245" s="187"/>
      <c r="S245" s="253"/>
      <c r="T245" s="187"/>
      <c r="U245" s="42"/>
      <c r="V245" s="255"/>
      <c r="W245" s="145" t="s">
        <v>863</v>
      </c>
      <c r="X245" s="273" t="s">
        <v>441</v>
      </c>
      <c r="Y245" s="274"/>
      <c r="Z245" s="162" t="s">
        <v>809</v>
      </c>
      <c r="AA245" s="291"/>
    </row>
    <row r="246" spans="1:27" x14ac:dyDescent="0.25">
      <c r="A246" s="257"/>
      <c r="B246" s="263"/>
      <c r="C246" s="253"/>
      <c r="D246" s="80" t="s">
        <v>850</v>
      </c>
      <c r="E246" s="261"/>
      <c r="F246" s="253"/>
      <c r="G246" s="187"/>
      <c r="H246" s="253"/>
      <c r="I246" s="187"/>
      <c r="J246" s="42"/>
      <c r="K246" s="255"/>
      <c r="L246" s="253"/>
      <c r="M246" s="80"/>
      <c r="N246" s="81" t="s">
        <v>218</v>
      </c>
      <c r="O246" s="187" t="str">
        <f t="shared" ref="O246:P248" si="42">IF($C$134="Oportunidad","NO APLICA","")</f>
        <v/>
      </c>
      <c r="P246" s="187" t="str">
        <f t="shared" si="42"/>
        <v/>
      </c>
      <c r="Q246" s="253"/>
      <c r="R246" s="187"/>
      <c r="S246" s="253"/>
      <c r="T246" s="187"/>
      <c r="U246" s="42"/>
      <c r="V246" s="255"/>
      <c r="W246" s="145"/>
      <c r="X246" s="145"/>
      <c r="Y246" s="145"/>
      <c r="Z246" s="162"/>
      <c r="AA246" s="291"/>
    </row>
    <row r="247" spans="1:27" x14ac:dyDescent="0.25">
      <c r="A247" s="257"/>
      <c r="B247" s="263"/>
      <c r="C247" s="253"/>
      <c r="D247" s="80"/>
      <c r="E247" s="261"/>
      <c r="F247" s="253"/>
      <c r="G247" s="187"/>
      <c r="H247" s="253"/>
      <c r="I247" s="187"/>
      <c r="J247" s="42"/>
      <c r="K247" s="255"/>
      <c r="L247" s="253"/>
      <c r="M247" s="80"/>
      <c r="N247" s="81" t="s">
        <v>218</v>
      </c>
      <c r="O247" s="187" t="str">
        <f t="shared" si="42"/>
        <v/>
      </c>
      <c r="P247" s="187" t="str">
        <f t="shared" si="42"/>
        <v/>
      </c>
      <c r="Q247" s="253"/>
      <c r="R247" s="187"/>
      <c r="S247" s="253"/>
      <c r="T247" s="187"/>
      <c r="U247" s="42"/>
      <c r="V247" s="255"/>
      <c r="W247" s="145"/>
      <c r="X247" s="145"/>
      <c r="Y247" s="145"/>
      <c r="Z247" s="162"/>
      <c r="AA247" s="291"/>
    </row>
    <row r="248" spans="1:27" x14ac:dyDescent="0.25">
      <c r="A248" s="257"/>
      <c r="B248" s="264"/>
      <c r="C248" s="254"/>
      <c r="D248" s="80"/>
      <c r="E248" s="261"/>
      <c r="F248" s="254"/>
      <c r="G248" s="187"/>
      <c r="H248" s="254"/>
      <c r="I248" s="187"/>
      <c r="J248" s="42"/>
      <c r="K248" s="255"/>
      <c r="L248" s="254"/>
      <c r="M248" s="80"/>
      <c r="N248" s="81" t="s">
        <v>218</v>
      </c>
      <c r="O248" s="187" t="str">
        <f t="shared" si="42"/>
        <v/>
      </c>
      <c r="P248" s="187" t="str">
        <f t="shared" si="42"/>
        <v/>
      </c>
      <c r="Q248" s="254"/>
      <c r="R248" s="187"/>
      <c r="S248" s="254"/>
      <c r="T248" s="187"/>
      <c r="U248" s="42"/>
      <c r="V248" s="255"/>
      <c r="W248" s="145"/>
      <c r="X248" s="145"/>
      <c r="Y248" s="145"/>
      <c r="Z248" s="162"/>
      <c r="AA248" s="292"/>
    </row>
    <row r="249" spans="1:27" ht="39.75" customHeight="1" x14ac:dyDescent="0.25">
      <c r="A249" s="257">
        <v>45</v>
      </c>
      <c r="B249" s="258" t="s">
        <v>882</v>
      </c>
      <c r="C249" s="252" t="s">
        <v>333</v>
      </c>
      <c r="D249" s="205" t="s">
        <v>796</v>
      </c>
      <c r="E249" s="261" t="s">
        <v>876</v>
      </c>
      <c r="F249" s="252" t="s">
        <v>208</v>
      </c>
      <c r="G249" s="187">
        <f>IF(F249="1 - Rara vez",1,IF(F249="2 - Improbable",2,IF(F249="3 - Posible",3,IF(F249="4 - Probable",4,IF(F249="5 - Casi seguro",5,IF(F249="1 - Baja",6,IF(F249="2 - Media",7,IF(F249="3 - Alta",8,IF(F249="Seleccione",0)))))))))</f>
        <v>1</v>
      </c>
      <c r="H249" s="252" t="s">
        <v>221</v>
      </c>
      <c r="I249" s="187">
        <f>IF(H249="1 -Insignificante",1,IF(H249="2 -Menor",2,IF(H249="3 -Moderado",3,IF(H249="5 -Moderado",6,IF(H249="4 -Mayor",4,IF(H249="10 -Mayor",7,IF(H249="5 -Catastrófico",5,IF(H249="20 -Catastrófico",8,IF(H249="1 - Mínimo/Leve",9,IF(H249="2 - Importante",10,IF(H249="3 - Fuerte",11,IF(H249="Seleccione",0))))))))))))</f>
        <v>6</v>
      </c>
      <c r="J249" s="42">
        <f>IF(AND(G249=1,I249=1),1,IF(AND(G249=1,I249=2),2,IF(AND(G249=1,I249=3),3,IF(AND(G249=1,I249=4),4,IF(AND(G249=1,I249=5),5,IF(AND(G249=2,I249=1),6,IF(AND(G249=2,I249=2),7,IF(AND(G249=2,I249=3),8,IF(AND(G249=2,I249=4),9,IF(AND(G249=2,I249=5),10,IF(AND(G249=3,I249=1),11,IF(AND(G249=3,I249=2),12,IF(AND(G249=3,I249=3),13,IF(AND(G249=3,I249=4),14,IF(AND(G249=3,I249=5),15,IF(AND(G249=4,I249=1),16,IF(AND(G249=4,I249=2),17,IF(AND(G249=4,I249=3),18,IF(AND(G249=4,I249=4),19,IF(AND(G249=4,I249=5),20,IF(AND(G249=5,I249=1),21,IF(AND(G249=5,I249=2),22,IF(AND(G249=5,I249=3),23,IF(AND(G249=5,I249=4),24,IF(AND(G249=5,I249=5),25,IF(AND(G249=1,I249=6),26,IF(AND(G249=1,I249=7),27,IF(AND(G249=1,I249=8),28,IF(AND(G249=2,I249=6),29,IF(AND(G249=2,I249=7),30,IF(AND(G249=2,I249=8),31,IF(AND(G249=3,I249=6),32,IF(AND(G249=3,I249=7),33,IF(AND(G249=3,I249=8),34,IF(AND(G249=4,I249=6),35,IF(AND(G249=4,I249=7),36,IF(AND(G249=4,I249=8),37,IF(AND(G249=5,I249=6),38,IF(AND(G249=5,I249=7),39,IF(AND(G249=5,I249=8),40,IF(AND(G249=6,I249=9),41,IF(AND(G249=6,I249=10),42,IF(AND(G249=6,I249=11),43,IF(AND(G249=7,I249=9),44,IF(AND(G249=7,I249=10),45,IF(AND(G249=7,I249=11),46,IF(AND(G249=8,I249=9),47,IF(AND(G249=8,I249=10),48,IF(AND(G249=8,I249=11),49,"Seleccione")))))))))))))))))))))))))))))))))))))))))))))))))</f>
        <v>26</v>
      </c>
      <c r="K249" s="255" t="str">
        <f>IF(J249=1,'Etapa 2 - Análisis'!$Y$4,IF(J249=2,'Etapa 2 - Análisis'!$Z$4,IF(J249=6,'Etapa 2 - Análisis'!$AD$4,IF(J249=7,'Etapa 2 - Análisis'!$AE$4,IF(J249=11,'Etapa 2 - Análisis'!$AI$4,IF(J249=3,'Etapa 2 - Análisis'!$AA$4,IF(J249=8,'Etapa 2 - Análisis'!$AF$4,IF(J249=12,'Etapa 2 - Análisis'!$AJ$4,IF(J249=16,'Etapa 2 - Análisis'!$AN$4,IF(J249=4,'Etapa 2 - Análisis'!$AB$4,IF(J249=5,'Etapa 2 - Análisis'!$AC$4,IF(J249=9,'Etapa 2 - Análisis'!$AG$4,IF(J249=13,'Etapa 2 - Análisis'!$AK$4,IF(J249=17,'Etapa 2 - Análisis'!$AO$4,IF(J249=18,'Etapa 2 - Análisis'!$AP$4,IF(J249=21,'Etapa 2 - Análisis'!$AS$4,IF(J249=22,'Etapa 2 - Análisis'!$AT$4,IF(J249=10,'Etapa 2 - Análisis'!$AH$4,IF(J249=14,'Etapa 2 - Análisis'!$AL$4,IF(J249=15,'Etapa 2 - Análisis'!$AM$4,IF(J249=19,'Etapa 2 - Análisis'!$AQ$4,IF(J249=20,'Etapa 2 - Análisis'!$AR$4,IF(J249=23,'Etapa 2 - Análisis'!$AU$4,IF(J249=24,'Etapa 2 - Análisis'!$AV$4,IF(J249=25,'Etapa 2 - Análisis'!$AW$4,IF(J249=26,'Etapa 2 - Análisis'!$Y$13,IF(J249=27,'Etapa 2 - Análisis'!$Z$13,IF(J249=28,'Etapa 2 - Análisis'!$AA$13,IF(J249=29,'Etapa 2 - Análisis'!$AB$13,IF(J249=30,'Etapa 2 - Análisis'!$AC$13,IF(J249=31,'Etapa 2 - Análisis'!$AD$13,IF(J249=32,'Etapa 2 - Análisis'!$AE$13,IF(J249=33,'Etapa 2 - Análisis'!$AF$13,IF(J249=34,'Etapa 2 - Análisis'!$AG$13,IF(J249=35,'Etapa 2 - Análisis'!$AH$13,IF(J249=36,'Etapa 2 - Análisis'!$AI$13,IF(J249=37,'Etapa 2 - Análisis'!$AJ$13,IF(J249=38,'Etapa 2 - Análisis'!$AK$13,IF(J249=39,'Etapa 2 - Análisis'!$AL$13,IF(J249=40,'Etapa 2 - Análisis'!$AM$13,IF(J249=41,'Etapa 2 - Análisis'!$Y$8,IF(J249=42,'Etapa 2 - Análisis'!$Z$8,IF(J249=43,'Etapa 2 - Análisis'!$AA$8,IF(J249=44,'Etapa 2 - Análisis'!$AB$8,IF(J249=45,'Etapa 2 - Análisis'!$AC$8,IF(J249=46,'Etapa 2 - Análisis'!$AD$8,IF(J249=47,'Etapa 2 - Análisis'!$AE$8,IF(J249=48,'Etapa 2 - Análisis'!$AF$8,IF(J249=49,'Etapa 2 - Análisis'!$AG$8,"Sin Zona")))))))))))))))))))))))))))))))))))))))))))))))))</f>
        <v>ZONA DE RIESGO BAJA</v>
      </c>
      <c r="L249" s="252" t="s">
        <v>320</v>
      </c>
      <c r="M249" s="80" t="s">
        <v>877</v>
      </c>
      <c r="N249" s="81" t="s">
        <v>225</v>
      </c>
      <c r="O249" s="187" t="s">
        <v>414</v>
      </c>
      <c r="P249" s="187" t="str">
        <f>IF($C$134="Oportunidad","NO APLICA","")</f>
        <v/>
      </c>
      <c r="Q249" s="252" t="s">
        <v>208</v>
      </c>
      <c r="R249" s="187">
        <f>IF(Q249="1 - Rara vez",1,IF(Q249="2 - Improbable",2,IF(Q249="3 - Posible",3,IF(Q249="4 - Probable",4,IF(Q249="5 - Casi seguro",5,IF(Q249="1 - Baja",6,IF(Q249="2 - Media",7,IF(Q249="3 - Alta",8,IF(Q249="NO APLICA","",IF(Q249="Seleccione",0))))))))))</f>
        <v>1</v>
      </c>
      <c r="S249" s="252" t="s">
        <v>221</v>
      </c>
      <c r="T249" s="187">
        <f>IF(S249="1 -Insignificante",1,IF(S249="2 -Menor",2,IF(S249="3 -Moderado",3,IF(S249="4 -Mayor",4,IF(S249="10 -Mayor",7,IF(S249="5 -Catastrófico",5,IF(S249="5 -Moderado",6,IF(S249="20 -Catastrófico",8,IF(S249="1 - Mínimo/Leve",9,IF(S249="2 - Importante",10,IF(S249="3 - Fuerte",11,IF(S249="NO APLICA","",IF(S249="Seleccione",0)))))))))))))</f>
        <v>6</v>
      </c>
      <c r="U249" s="42">
        <f>IF(AND(R249=1,T249=1),1,IF(AND(R249=1,T249=2),2,IF(AND(R249=1,T249=3),3,IF(AND(R249=1,T249=4),4,IF(AND(R249=1,T249=5),5,IF(AND(R249=2,T249=1),6,IF(AND(R249=2,T249=2),7,IF(AND(R249=2,T249=3),8,IF(AND(R249=2,T249=4),9,IF(AND(R249=2,T249=5),10,IF(AND(R249=3,T249=1),11,IF(AND(R249=3,T249=2),12,IF(AND(R249=3,T249=3),13,IF(AND(R249=3,T249=4),14,IF(AND(R249=3,T249=5),15,IF(AND(R249=4,T249=1),16,IF(AND(R249=4,T249=2),17,IF(AND(R249=4,T249=3),18,IF(AND(R249=4,T249=4),19,IF(AND(R249=4,T249=5),20,IF(AND(R249=5,T249=1),21,IF(AND(R249=5,T249=2),22,IF(AND(R249=5,T249=3),23,IF(AND(R249=5,T249=4),24,IF(AND(R249=5,T249=5),25,IF(AND(R249=1,T249=6),26,IF(AND(R249=1,T249=7),27,IF(AND(R249=1,T249=8),28,IF(AND(R249=2,T249=6),29,IF(AND(R249=2,T249=7),30,IF(AND(R249=2,T249=8),31,IF(AND(R249=3,T249=6),32,IF(AND(R249=3,T249=7),33,IF(AND(R249=3,T249=8),34,IF(AND(R249=4,T249=6),35,IF(AND(R249=4,T249=7),36,IF(AND(R249=4,T249=8),37,IF(AND(R249=5,T249=6),38,IF(AND(R249=5,T249=7),39,IF(AND(R249=5,T249=8),40,IF(AND(R249=6,T249=9),41,IF(AND(R249=6,T249=10),42,IF(AND(R249=6,T249=11),43,IF(AND(R249=7,T249=9),44,IF(AND(R249=7,T249=10),45,IF(AND(R249=7,T249=11),46,IF(AND(R249=8,T249=9),47,IF(AND(R249=8,T249=10),48,IF(AND(R249=8,T249=11),49,IF(AND(R249="",T249=""),"","Seleccione"))))))))))))))))))))))))))))))))))))))))))))))))))</f>
        <v>26</v>
      </c>
      <c r="V249" s="255" t="str">
        <f>IF(U249=1,'Etapa 2 - Análisis'!$Y$4,IF(U249=2,'Etapa 2 - Análisis'!$Z$4,IF(U249=6,'Etapa 2 - Análisis'!$AD$4,IF(U249=7,'Etapa 2 - Análisis'!$AE$4,IF(U249=11,'Etapa 2 - Análisis'!$AI$4,IF(U249=3,'Etapa 2 - Análisis'!$AA$4,IF(U249=8,'Etapa 2 - Análisis'!$AF$4,IF(U249=12,'Etapa 2 - Análisis'!$AJ$4,IF(U249=16,'Etapa 2 - Análisis'!$AN$4,IF(U249=4,'Etapa 2 - Análisis'!$AB$4,IF(U249=5,'Etapa 2 - Análisis'!$AC$4,IF(U249=9,'Etapa 2 - Análisis'!$AF$4,IF(U249=13,'Etapa 2 - Análisis'!$AK$4,IF(U249=17,'Etapa 2 - Análisis'!$AO$4,IF(U249=18,'Etapa 2 - Análisis'!$AP$4,IF(U249=21,'Etapa 2 - Análisis'!$AS$4,IF(U249=22,'Etapa 2 - Análisis'!$AT$4,IF(U249=10,'Etapa 2 - Análisis'!$AH$4,IF(U249=14,'Etapa 2 - Análisis'!$AL$4,IF(U249=15,'Etapa 2 - Análisis'!$AM$4,IF(U249=19,'Etapa 2 - Análisis'!$AQ$4,IF(U249=20,'Etapa 2 - Análisis'!$AR$4,IF(U249=23,'Etapa 2 - Análisis'!$AU$4,IF(U249=24,'Etapa 2 - Análisis'!$AV$4,IF(U249=25,'Etapa 2 - Análisis'!$AW$4,IF(U249=26,'Etapa 2 - Análisis'!$Y$13,IF(U249=27,'Etapa 2 - Análisis'!$Z$13,IF(U249=28,'Etapa 2 - Análisis'!$AA$13,IF(U249=29,'Etapa 2 - Análisis'!$AB$13,IF(U249=30,'Etapa 2 - Análisis'!$AC$13,IF(U249=31,'Etapa 2 - Análisis'!$AD$13,IF(U249=32,'Etapa 2 - Análisis'!$AE$13,IF(U249=33,'Etapa 2 - Análisis'!$AF$13,IF(U249=34,'Etapa 2 - Análisis'!$AG$13,IF(U249=35,'Etapa 2 - Análisis'!$AH$13,IF(U249=36,'Etapa 2 - Análisis'!$AI$13,IF(U249=37,'Etapa 2 - Análisis'!$AJ$13,IF(U249=38,'Etapa 2 - Análisis'!$AK$13,IF(U249=39,'Etapa 2 - Análisis'!$AL$13,IF(U249=40,'Etapa 2 - Análisis'!$AM$13,IF(U249=41,'Etapa 2 - Análisis'!$Y$8,IF(U249=42,'Etapa 2 - Análisis'!$Z$8,IF(U249=43,'Etapa 2 - Análisis'!$AA$8,IF(U249=44,'Etapa 2 - Análisis'!$AB$8,IF(U249=45,'Etapa 2 - Análisis'!$AC$8,IF(U249=46,'Etapa 2 - Análisis'!$AD$8,IF(U249=47,'Etapa 2 - Análisis'!$AE$8,IF(U249=48,'Etapa 2 - Análisis'!$AF$8,IF(U249=49,'Etapa 2 - Análisis'!$AG$8,IF(U249="","NO APLICA","Sin Zona"))))))))))))))))))))))))))))))))))))))))))))))))))</f>
        <v>ZONA DE RIESGO BAJA</v>
      </c>
      <c r="W249" s="211" t="s">
        <v>429</v>
      </c>
      <c r="X249" s="101"/>
      <c r="Y249" s="101"/>
      <c r="Z249" s="211" t="s">
        <v>879</v>
      </c>
      <c r="AA249" s="290" t="s">
        <v>880</v>
      </c>
    </row>
    <row r="250" spans="1:27" ht="34.5" customHeight="1" x14ac:dyDescent="0.25">
      <c r="A250" s="257"/>
      <c r="B250" s="259"/>
      <c r="C250" s="253"/>
      <c r="D250" s="80"/>
      <c r="E250" s="261"/>
      <c r="F250" s="253"/>
      <c r="G250" s="187"/>
      <c r="H250" s="253"/>
      <c r="I250" s="187"/>
      <c r="J250" s="42"/>
      <c r="K250" s="255"/>
      <c r="L250" s="253"/>
      <c r="M250" s="80" t="s">
        <v>878</v>
      </c>
      <c r="N250" s="81" t="s">
        <v>225</v>
      </c>
      <c r="O250" s="187" t="s">
        <v>414</v>
      </c>
      <c r="P250" s="187" t="str">
        <f t="shared" ref="O250:P265" si="43">IF($C$134="Oportunidad","NO APLICA","")</f>
        <v/>
      </c>
      <c r="Q250" s="253"/>
      <c r="R250" s="187"/>
      <c r="S250" s="253"/>
      <c r="T250" s="187"/>
      <c r="U250" s="42"/>
      <c r="V250" s="255"/>
      <c r="W250" s="145" t="s">
        <v>429</v>
      </c>
      <c r="X250" s="101"/>
      <c r="Y250" s="101"/>
      <c r="Z250" s="211" t="s">
        <v>809</v>
      </c>
      <c r="AA250" s="291"/>
    </row>
    <row r="251" spans="1:27" ht="22.5" customHeight="1" x14ac:dyDescent="0.25">
      <c r="A251" s="257"/>
      <c r="B251" s="259"/>
      <c r="C251" s="253"/>
      <c r="D251" s="80"/>
      <c r="E251" s="261"/>
      <c r="F251" s="253"/>
      <c r="G251" s="187"/>
      <c r="H251" s="253"/>
      <c r="I251" s="187"/>
      <c r="J251" s="42"/>
      <c r="K251" s="255"/>
      <c r="L251" s="253"/>
      <c r="M251" s="80"/>
      <c r="N251" s="81" t="s">
        <v>218</v>
      </c>
      <c r="O251" s="187" t="str">
        <f t="shared" si="43"/>
        <v/>
      </c>
      <c r="P251" s="187" t="str">
        <f t="shared" si="43"/>
        <v/>
      </c>
      <c r="Q251" s="253"/>
      <c r="R251" s="187"/>
      <c r="S251" s="253"/>
      <c r="T251" s="187"/>
      <c r="U251" s="42"/>
      <c r="V251" s="255"/>
      <c r="W251" s="145"/>
      <c r="X251" s="101"/>
      <c r="Y251" s="101"/>
      <c r="Z251" s="145"/>
      <c r="AA251" s="291"/>
    </row>
    <row r="252" spans="1:27" ht="22.5" customHeight="1" x14ac:dyDescent="0.25">
      <c r="A252" s="257"/>
      <c r="B252" s="259"/>
      <c r="C252" s="253"/>
      <c r="D252" s="80"/>
      <c r="E252" s="261"/>
      <c r="F252" s="253"/>
      <c r="G252" s="187"/>
      <c r="H252" s="253"/>
      <c r="I252" s="187"/>
      <c r="J252" s="42"/>
      <c r="K252" s="255"/>
      <c r="L252" s="253"/>
      <c r="M252" s="80"/>
      <c r="N252" s="81" t="s">
        <v>218</v>
      </c>
      <c r="O252" s="187" t="str">
        <f t="shared" si="43"/>
        <v/>
      </c>
      <c r="P252" s="187" t="str">
        <f t="shared" si="43"/>
        <v/>
      </c>
      <c r="Q252" s="253"/>
      <c r="R252" s="187"/>
      <c r="S252" s="253"/>
      <c r="T252" s="187"/>
      <c r="U252" s="42"/>
      <c r="V252" s="255"/>
      <c r="W252" s="145"/>
      <c r="X252" s="101"/>
      <c r="Y252" s="101"/>
      <c r="Z252" s="145"/>
      <c r="AA252" s="291"/>
    </row>
    <row r="253" spans="1:27" ht="18" customHeight="1" x14ac:dyDescent="0.25">
      <c r="A253" s="257"/>
      <c r="B253" s="260"/>
      <c r="C253" s="254"/>
      <c r="D253" s="80"/>
      <c r="E253" s="261"/>
      <c r="F253" s="254"/>
      <c r="G253" s="187"/>
      <c r="H253" s="254"/>
      <c r="I253" s="187"/>
      <c r="J253" s="42"/>
      <c r="K253" s="255"/>
      <c r="L253" s="254"/>
      <c r="M253" s="80"/>
      <c r="N253" s="81" t="s">
        <v>218</v>
      </c>
      <c r="O253" s="187" t="str">
        <f t="shared" si="43"/>
        <v/>
      </c>
      <c r="P253" s="187" t="str">
        <f t="shared" si="43"/>
        <v/>
      </c>
      <c r="Q253" s="254"/>
      <c r="R253" s="187"/>
      <c r="S253" s="254"/>
      <c r="T253" s="187"/>
      <c r="U253" s="42"/>
      <c r="V253" s="255"/>
      <c r="W253" s="145"/>
      <c r="X253" s="101"/>
      <c r="Y253" s="101"/>
      <c r="Z253" s="145"/>
      <c r="AA253" s="292"/>
    </row>
    <row r="254" spans="1:27" ht="39" customHeight="1" x14ac:dyDescent="0.25">
      <c r="A254" s="257">
        <v>46</v>
      </c>
      <c r="B254" s="258" t="s">
        <v>881</v>
      </c>
      <c r="C254" s="252" t="s">
        <v>333</v>
      </c>
      <c r="D254" s="205" t="s">
        <v>883</v>
      </c>
      <c r="E254" s="261" t="s">
        <v>884</v>
      </c>
      <c r="F254" s="252" t="s">
        <v>206</v>
      </c>
      <c r="G254" s="187">
        <f>IF(F254="1 - Rara vez",1,IF(F254="2 - Improbable",2,IF(F254="3 - Posible",3,IF(F254="4 - Probable",4,IF(F254="5 - Casi seguro",5,IF(F254="1 - Baja",6,IF(F254="2 - Media",7,IF(F254="3 - Alta",8,IF(F254="Seleccione",0)))))))))</f>
        <v>3</v>
      </c>
      <c r="H254" s="252" t="s">
        <v>222</v>
      </c>
      <c r="I254" s="187">
        <f>IF(H254="1 -Insignificante",1,IF(H254="2 -Menor",2,IF(H254="3 -Moderado",3,IF(H254="5 -Moderado",6,IF(H254="4 -Mayor",4,IF(H254="10 -Mayor",7,IF(H254="5 -Catastrófico",5,IF(H254="20 -Catastrófico",8,IF(H254="1 - Mínimo/Leve",9,IF(H254="2 - Importante",10,IF(H254="3 - Fuerte",11,IF(H254="Seleccione",0))))))))))))</f>
        <v>7</v>
      </c>
      <c r="J254" s="42">
        <f>IF(AND(G254=1,I254=1),1,IF(AND(G254=1,I254=2),2,IF(AND(G254=1,I254=3),3,IF(AND(G254=1,I254=4),4,IF(AND(G254=1,I254=5),5,IF(AND(G254=2,I254=1),6,IF(AND(G254=2,I254=2),7,IF(AND(G254=2,I254=3),8,IF(AND(G254=2,I254=4),9,IF(AND(G254=2,I254=5),10,IF(AND(G254=3,I254=1),11,IF(AND(G254=3,I254=2),12,IF(AND(G254=3,I254=3),13,IF(AND(G254=3,I254=4),14,IF(AND(G254=3,I254=5),15,IF(AND(G254=4,I254=1),16,IF(AND(G254=4,I254=2),17,IF(AND(G254=4,I254=3),18,IF(AND(G254=4,I254=4),19,IF(AND(G254=4,I254=5),20,IF(AND(G254=5,I254=1),21,IF(AND(G254=5,I254=2),22,IF(AND(G254=5,I254=3),23,IF(AND(G254=5,I254=4),24,IF(AND(G254=5,I254=5),25,IF(AND(G254=1,I254=6),26,IF(AND(G254=1,I254=7),27,IF(AND(G254=1,I254=8),28,IF(AND(G254=2,I254=6),29,IF(AND(G254=2,I254=7),30,IF(AND(G254=2,I254=8),31,IF(AND(G254=3,I254=6),32,IF(AND(G254=3,I254=7),33,IF(AND(G254=3,I254=8),34,IF(AND(G254=4,I254=6),35,IF(AND(G254=4,I254=7),36,IF(AND(G254=4,I254=8),37,IF(AND(G254=5,I254=6),38,IF(AND(G254=5,I254=7),39,IF(AND(G254=5,I254=8),40,IF(AND(G254=6,I254=9),41,IF(AND(G254=6,I254=10),42,IF(AND(G254=6,I254=11),43,IF(AND(G254=7,I254=9),44,IF(AND(G254=7,I254=10),45,IF(AND(G254=7,I254=11),46,IF(AND(G254=8,I254=9),47,IF(AND(G254=8,I254=10),48,IF(AND(G254=8,I254=11),49,"Seleccione")))))))))))))))))))))))))))))))))))))))))))))))))</f>
        <v>33</v>
      </c>
      <c r="K254" s="255" t="str">
        <f>IF(J254=1,'Etapa 2 - Análisis'!$Y$4,IF(J254=2,'Etapa 2 - Análisis'!$Z$4,IF(J254=6,'Etapa 2 - Análisis'!$AD$4,IF(J254=7,'Etapa 2 - Análisis'!$AE$4,IF(J254=11,'Etapa 2 - Análisis'!$AI$4,IF(J254=3,'Etapa 2 - Análisis'!$AA$4,IF(J254=8,'Etapa 2 - Análisis'!$AF$4,IF(J254=12,'Etapa 2 - Análisis'!$AJ$4,IF(J254=16,'Etapa 2 - Análisis'!$AN$4,IF(J254=4,'Etapa 2 - Análisis'!$AB$4,IF(J254=5,'Etapa 2 - Análisis'!$AC$4,IF(J254=9,'Etapa 2 - Análisis'!$AG$4,IF(J254=13,'Etapa 2 - Análisis'!$AK$4,IF(J254=17,'Etapa 2 - Análisis'!$AO$4,IF(J254=18,'Etapa 2 - Análisis'!$AP$4,IF(J254=21,'Etapa 2 - Análisis'!$AS$4,IF(J254=22,'Etapa 2 - Análisis'!$AT$4,IF(J254=10,'Etapa 2 - Análisis'!$AH$4,IF(J254=14,'Etapa 2 - Análisis'!$AL$4,IF(J254=15,'Etapa 2 - Análisis'!$AM$4,IF(J254=19,'Etapa 2 - Análisis'!$AQ$4,IF(J254=20,'Etapa 2 - Análisis'!$AR$4,IF(J254=23,'Etapa 2 - Análisis'!$AU$4,IF(J254=24,'Etapa 2 - Análisis'!$AV$4,IF(J254=25,'Etapa 2 - Análisis'!$AW$4,IF(J254=26,'Etapa 2 - Análisis'!$Y$13,IF(J254=27,'Etapa 2 - Análisis'!$Z$13,IF(J254=28,'Etapa 2 - Análisis'!$AA$13,IF(J254=29,'Etapa 2 - Análisis'!$AB$13,IF(J254=30,'Etapa 2 - Análisis'!$AC$13,IF(J254=31,'Etapa 2 - Análisis'!$AD$13,IF(J254=32,'Etapa 2 - Análisis'!$AE$13,IF(J254=33,'Etapa 2 - Análisis'!$AF$13,IF(J254=34,'Etapa 2 - Análisis'!$AG$13,IF(J254=35,'Etapa 2 - Análisis'!$AH$13,IF(J254=36,'Etapa 2 - Análisis'!$AI$13,IF(J254=37,'Etapa 2 - Análisis'!$AJ$13,IF(J254=38,'Etapa 2 - Análisis'!$AK$13,IF(J254=39,'Etapa 2 - Análisis'!$AL$13,IF(J254=40,'Etapa 2 - Análisis'!$AM$13,IF(J254=41,'Etapa 2 - Análisis'!$Y$8,IF(J254=42,'Etapa 2 - Análisis'!$Z$8,IF(J254=43,'Etapa 2 - Análisis'!$AA$8,IF(J254=44,'Etapa 2 - Análisis'!$AB$8,IF(J254=45,'Etapa 2 - Análisis'!$AC$8,IF(J254=46,'Etapa 2 - Análisis'!$AD$8,IF(J254=47,'Etapa 2 - Análisis'!$AE$8,IF(J254=48,'Etapa 2 - Análisis'!$AF$8,IF(J254=49,'Etapa 2 - Análisis'!$AG$8,"Sin Zona")))))))))))))))))))))))))))))))))))))))))))))))))</f>
        <v>ZONA DE RIESGO ALTA</v>
      </c>
      <c r="L254" s="252" t="s">
        <v>321</v>
      </c>
      <c r="M254" s="80" t="s">
        <v>887</v>
      </c>
      <c r="N254" s="81" t="s">
        <v>225</v>
      </c>
      <c r="O254" s="187" t="s">
        <v>414</v>
      </c>
      <c r="P254" s="187" t="str">
        <f>IF($C$134="Oportunidad","NO APLICA","")</f>
        <v/>
      </c>
      <c r="Q254" s="252" t="s">
        <v>208</v>
      </c>
      <c r="R254" s="187">
        <f>IF(Q254="1 - Rara vez",1,IF(Q254="2 - Improbable",2,IF(Q254="3 - Posible",3,IF(Q254="4 - Probable",4,IF(Q254="5 - Casi seguro",5,IF(Q254="1 - Baja",6,IF(Q254="2 - Media",7,IF(Q254="3 - Alta",8,IF(Q254="NO APLICA","",IF(Q254="Seleccione",0))))))))))</f>
        <v>1</v>
      </c>
      <c r="S254" s="252" t="s">
        <v>222</v>
      </c>
      <c r="T254" s="187">
        <f>IF(S254="1 -Insignificante",1,IF(S254="2 -Menor",2,IF(S254="3 -Moderado",3,IF(S254="4 -Mayor",4,IF(S254="10 -Mayor",7,IF(S254="5 -Catastrófico",5,IF(S254="5 -Moderado",6,IF(S254="20 -Catastrófico",8,IF(S254="1 - Mínimo/Leve",9,IF(S254="2 - Importante",10,IF(S254="3 - Fuerte",11,IF(S254="NO APLICA","",IF(S254="Seleccione",0)))))))))))))</f>
        <v>7</v>
      </c>
      <c r="U254" s="42">
        <f>IF(AND(R254=1,T254=1),1,IF(AND(R254=1,T254=2),2,IF(AND(R254=1,T254=3),3,IF(AND(R254=1,T254=4),4,IF(AND(R254=1,T254=5),5,IF(AND(R254=2,T254=1),6,IF(AND(R254=2,T254=2),7,IF(AND(R254=2,T254=3),8,IF(AND(R254=2,T254=4),9,IF(AND(R254=2,T254=5),10,IF(AND(R254=3,T254=1),11,IF(AND(R254=3,T254=2),12,IF(AND(R254=3,T254=3),13,IF(AND(R254=3,T254=4),14,IF(AND(R254=3,T254=5),15,IF(AND(R254=4,T254=1),16,IF(AND(R254=4,T254=2),17,IF(AND(R254=4,T254=3),18,IF(AND(R254=4,T254=4),19,IF(AND(R254=4,T254=5),20,IF(AND(R254=5,T254=1),21,IF(AND(R254=5,T254=2),22,IF(AND(R254=5,T254=3),23,IF(AND(R254=5,T254=4),24,IF(AND(R254=5,T254=5),25,IF(AND(R254=1,T254=6),26,IF(AND(R254=1,T254=7),27,IF(AND(R254=1,T254=8),28,IF(AND(R254=2,T254=6),29,IF(AND(R254=2,T254=7),30,IF(AND(R254=2,T254=8),31,IF(AND(R254=3,T254=6),32,IF(AND(R254=3,T254=7),33,IF(AND(R254=3,T254=8),34,IF(AND(R254=4,T254=6),35,IF(AND(R254=4,T254=7),36,IF(AND(R254=4,T254=8),37,IF(AND(R254=5,T254=6),38,IF(AND(R254=5,T254=7),39,IF(AND(R254=5,T254=8),40,IF(AND(R254=6,T254=9),41,IF(AND(R254=6,T254=10),42,IF(AND(R254=6,T254=11),43,IF(AND(R254=7,T254=9),44,IF(AND(R254=7,T254=10),45,IF(AND(R254=7,T254=11),46,IF(AND(R254=8,T254=9),47,IF(AND(R254=8,T254=10),48,IF(AND(R254=8,T254=11),49,IF(AND(R254="",T254=""),"","Seleccione"))))))))))))))))))))))))))))))))))))))))))))))))))</f>
        <v>27</v>
      </c>
      <c r="V254" s="255" t="str">
        <f>IF(U254=1,'Etapa 2 - Análisis'!$Y$4,IF(U254=2,'Etapa 2 - Análisis'!$Z$4,IF(U254=6,'Etapa 2 - Análisis'!$AD$4,IF(U254=7,'Etapa 2 - Análisis'!$AE$4,IF(U254=11,'Etapa 2 - Análisis'!$AI$4,IF(U254=3,'Etapa 2 - Análisis'!$AA$4,IF(U254=8,'Etapa 2 - Análisis'!$AF$4,IF(U254=12,'Etapa 2 - Análisis'!$AJ$4,IF(U254=16,'Etapa 2 - Análisis'!$AN$4,IF(U254=4,'Etapa 2 - Análisis'!$AB$4,IF(U254=5,'Etapa 2 - Análisis'!$AC$4,IF(U254=9,'Etapa 2 - Análisis'!$AF$4,IF(U254=13,'Etapa 2 - Análisis'!$AK$4,IF(U254=17,'Etapa 2 - Análisis'!$AO$4,IF(U254=18,'Etapa 2 - Análisis'!$AP$4,IF(U254=21,'Etapa 2 - Análisis'!$AS$4,IF(U254=22,'Etapa 2 - Análisis'!$AT$4,IF(U254=10,'Etapa 2 - Análisis'!$AH$4,IF(U254=14,'Etapa 2 - Análisis'!$AL$4,IF(U254=15,'Etapa 2 - Análisis'!$AM$4,IF(U254=19,'Etapa 2 - Análisis'!$AQ$4,IF(U254=20,'Etapa 2 - Análisis'!$AR$4,IF(U254=23,'Etapa 2 - Análisis'!$AU$4,IF(U254=24,'Etapa 2 - Análisis'!$AV$4,IF(U254=25,'Etapa 2 - Análisis'!$AW$4,IF(U254=26,'Etapa 2 - Análisis'!$Y$13,IF(U254=27,'Etapa 2 - Análisis'!$Z$13,IF(U254=28,'Etapa 2 - Análisis'!$AA$13,IF(U254=29,'Etapa 2 - Análisis'!$AB$13,IF(U254=30,'Etapa 2 - Análisis'!$AC$13,IF(U254=31,'Etapa 2 - Análisis'!$AD$13,IF(U254=32,'Etapa 2 - Análisis'!$AE$13,IF(U254=33,'Etapa 2 - Análisis'!$AF$13,IF(U254=34,'Etapa 2 - Análisis'!$AG$13,IF(U254=35,'Etapa 2 - Análisis'!$AH$13,IF(U254=36,'Etapa 2 - Análisis'!$AI$13,IF(U254=37,'Etapa 2 - Análisis'!$AJ$13,IF(U254=38,'Etapa 2 - Análisis'!$AK$13,IF(U254=39,'Etapa 2 - Análisis'!$AL$13,IF(U254=40,'Etapa 2 - Análisis'!$AM$13,IF(U254=41,'Etapa 2 - Análisis'!$Y$8,IF(U254=42,'Etapa 2 - Análisis'!$Z$8,IF(U254=43,'Etapa 2 - Análisis'!$AA$8,IF(U254=44,'Etapa 2 - Análisis'!$AB$8,IF(U254=45,'Etapa 2 - Análisis'!$AC$8,IF(U254=46,'Etapa 2 - Análisis'!$AD$8,IF(U254=47,'Etapa 2 - Análisis'!$AE$8,IF(U254=48,'Etapa 2 - Análisis'!$AF$8,IF(U254=49,'Etapa 2 - Análisis'!$AG$8,IF(U254="","NO APLICA","Sin Zona"))))))))))))))))))))))))))))))))))))))))))))))))))</f>
        <v>ZONA DE RIESGO BAJA</v>
      </c>
      <c r="W254" s="211" t="s">
        <v>890</v>
      </c>
      <c r="X254" s="101" t="s">
        <v>441</v>
      </c>
      <c r="Y254" s="101" t="s">
        <v>441</v>
      </c>
      <c r="Z254" s="211" t="s">
        <v>891</v>
      </c>
      <c r="AA254" s="265" t="s">
        <v>892</v>
      </c>
    </row>
    <row r="255" spans="1:27" ht="52.5" customHeight="1" x14ac:dyDescent="0.25">
      <c r="A255" s="257"/>
      <c r="B255" s="259"/>
      <c r="C255" s="253"/>
      <c r="D255" s="205" t="s">
        <v>885</v>
      </c>
      <c r="E255" s="261"/>
      <c r="F255" s="253"/>
      <c r="G255" s="187"/>
      <c r="H255" s="253"/>
      <c r="I255" s="187"/>
      <c r="J255" s="42"/>
      <c r="K255" s="255"/>
      <c r="L255" s="253"/>
      <c r="M255" s="80" t="s">
        <v>888</v>
      </c>
      <c r="N255" s="81" t="s">
        <v>225</v>
      </c>
      <c r="O255" s="187" t="s">
        <v>414</v>
      </c>
      <c r="P255" s="187" t="str">
        <f t="shared" si="43"/>
        <v/>
      </c>
      <c r="Q255" s="253"/>
      <c r="R255" s="187"/>
      <c r="S255" s="253"/>
      <c r="T255" s="187"/>
      <c r="U255" s="42"/>
      <c r="V255" s="255"/>
      <c r="W255" s="211" t="s">
        <v>893</v>
      </c>
      <c r="X255" s="101" t="s">
        <v>441</v>
      </c>
      <c r="Y255" s="101" t="s">
        <v>441</v>
      </c>
      <c r="Z255" s="211" t="s">
        <v>894</v>
      </c>
      <c r="AA255" s="265"/>
    </row>
    <row r="256" spans="1:27" ht="69" customHeight="1" x14ac:dyDescent="0.25">
      <c r="A256" s="257"/>
      <c r="B256" s="259"/>
      <c r="C256" s="253"/>
      <c r="D256" s="205" t="s">
        <v>886</v>
      </c>
      <c r="E256" s="261"/>
      <c r="F256" s="253"/>
      <c r="G256" s="187"/>
      <c r="H256" s="253"/>
      <c r="I256" s="187"/>
      <c r="J256" s="42"/>
      <c r="K256" s="255"/>
      <c r="L256" s="253"/>
      <c r="M256" s="80" t="s">
        <v>889</v>
      </c>
      <c r="N256" s="81" t="s">
        <v>225</v>
      </c>
      <c r="O256" s="187" t="s">
        <v>414</v>
      </c>
      <c r="P256" s="187" t="str">
        <f t="shared" si="43"/>
        <v/>
      </c>
      <c r="Q256" s="253"/>
      <c r="R256" s="187"/>
      <c r="S256" s="253"/>
      <c r="T256" s="187"/>
      <c r="U256" s="42"/>
      <c r="V256" s="255"/>
      <c r="W256" s="211" t="s">
        <v>895</v>
      </c>
      <c r="X256" s="101" t="s">
        <v>441</v>
      </c>
      <c r="Y256" s="101" t="s">
        <v>441</v>
      </c>
      <c r="Z256" s="211" t="s">
        <v>896</v>
      </c>
      <c r="AA256" s="265"/>
    </row>
    <row r="257" spans="1:27" x14ac:dyDescent="0.25">
      <c r="A257" s="257"/>
      <c r="B257" s="259"/>
      <c r="C257" s="253"/>
      <c r="D257" s="205"/>
      <c r="E257" s="261"/>
      <c r="F257" s="253"/>
      <c r="G257" s="187"/>
      <c r="H257" s="253"/>
      <c r="I257" s="187"/>
      <c r="J257" s="42"/>
      <c r="K257" s="255"/>
      <c r="L257" s="253"/>
      <c r="M257" s="80"/>
      <c r="N257" s="81" t="s">
        <v>218</v>
      </c>
      <c r="O257" s="187" t="str">
        <f t="shared" si="43"/>
        <v/>
      </c>
      <c r="P257" s="187" t="str">
        <f t="shared" si="43"/>
        <v/>
      </c>
      <c r="Q257" s="253"/>
      <c r="R257" s="187"/>
      <c r="S257" s="253"/>
      <c r="T257" s="187"/>
      <c r="U257" s="42"/>
      <c r="V257" s="255"/>
      <c r="W257" s="211"/>
      <c r="X257" s="101"/>
      <c r="Y257" s="101"/>
      <c r="Z257" s="211"/>
      <c r="AA257" s="265"/>
    </row>
    <row r="258" spans="1:27" x14ac:dyDescent="0.25">
      <c r="A258" s="257"/>
      <c r="B258" s="260"/>
      <c r="C258" s="254"/>
      <c r="E258" s="261"/>
      <c r="F258" s="254"/>
      <c r="G258" s="187"/>
      <c r="H258" s="254"/>
      <c r="I258" s="187"/>
      <c r="J258" s="42"/>
      <c r="K258" s="255"/>
      <c r="L258" s="254"/>
      <c r="M258" s="212"/>
      <c r="N258" s="81" t="s">
        <v>218</v>
      </c>
      <c r="O258" s="187" t="str">
        <f t="shared" si="43"/>
        <v/>
      </c>
      <c r="P258" s="187" t="str">
        <f t="shared" si="43"/>
        <v/>
      </c>
      <c r="Q258" s="254"/>
      <c r="R258" s="187"/>
      <c r="S258" s="254"/>
      <c r="T258" s="187"/>
      <c r="U258" s="42"/>
      <c r="V258" s="255"/>
      <c r="W258" s="126"/>
      <c r="X258" s="147"/>
      <c r="Y258" s="147"/>
      <c r="Z258" s="126"/>
      <c r="AA258" s="265"/>
    </row>
    <row r="259" spans="1:27" ht="93.75" customHeight="1" x14ac:dyDescent="0.25">
      <c r="A259" s="257">
        <v>47</v>
      </c>
      <c r="B259" s="258" t="s">
        <v>898</v>
      </c>
      <c r="C259" s="252" t="s">
        <v>333</v>
      </c>
      <c r="D259" s="205" t="s">
        <v>901</v>
      </c>
      <c r="E259" s="261" t="s">
        <v>899</v>
      </c>
      <c r="F259" s="252" t="s">
        <v>206</v>
      </c>
      <c r="G259" s="187">
        <f>IF(F259="1 - Rara vez",1,IF(F259="2 - Improbable",2,IF(F259="3 - Posible",3,IF(F259="4 - Probable",4,IF(F259="5 - Casi seguro",5,IF(F259="1 - Baja",6,IF(F259="2 - Media",7,IF(F259="3 - Alta",8,IF(F259="Seleccione",0)))))))))</f>
        <v>3</v>
      </c>
      <c r="H259" s="252" t="s">
        <v>223</v>
      </c>
      <c r="I259" s="187">
        <f>IF(H259="1 -Insignificante",1,IF(H259="2 -Menor",2,IF(H259="3 -Moderado",3,IF(H259="5 -Moderado",6,IF(H259="4 -Mayor",4,IF(H259="10 -Mayor",7,IF(H259="5 -Catastrófico",5,IF(H259="20 -Catastrófico",8,IF(H259="1 - Mínimo/Leve",9,IF(H259="2 - Importante",10,IF(H259="3 - Fuerte",11,IF(H259="Seleccione",0))))))))))))</f>
        <v>8</v>
      </c>
      <c r="J259" s="42">
        <f>IF(AND(G259=1,I259=1),1,IF(AND(G259=1,I259=2),2,IF(AND(G259=1,I259=3),3,IF(AND(G259=1,I259=4),4,IF(AND(G259=1,I259=5),5,IF(AND(G259=2,I259=1),6,IF(AND(G259=2,I259=2),7,IF(AND(G259=2,I259=3),8,IF(AND(G259=2,I259=4),9,IF(AND(G259=2,I259=5),10,IF(AND(G259=3,I259=1),11,IF(AND(G259=3,I259=2),12,IF(AND(G259=3,I259=3),13,IF(AND(G259=3,I259=4),14,IF(AND(G259=3,I259=5),15,IF(AND(G259=4,I259=1),16,IF(AND(G259=4,I259=2),17,IF(AND(G259=4,I259=3),18,IF(AND(G259=4,I259=4),19,IF(AND(G259=4,I259=5),20,IF(AND(G259=5,I259=1),21,IF(AND(G259=5,I259=2),22,IF(AND(G259=5,I259=3),23,IF(AND(G259=5,I259=4),24,IF(AND(G259=5,I259=5),25,IF(AND(G259=1,I259=6),26,IF(AND(G259=1,I259=7),27,IF(AND(G259=1,I259=8),28,IF(AND(G259=2,I259=6),29,IF(AND(G259=2,I259=7),30,IF(AND(G259=2,I259=8),31,IF(AND(G259=3,I259=6),32,IF(AND(G259=3,I259=7),33,IF(AND(G259=3,I259=8),34,IF(AND(G259=4,I259=6),35,IF(AND(G259=4,I259=7),36,IF(AND(G259=4,I259=8),37,IF(AND(G259=5,I259=6),38,IF(AND(G259=5,I259=7),39,IF(AND(G259=5,I259=8),40,IF(AND(G259=6,I259=9),41,IF(AND(G259=6,I259=10),42,IF(AND(G259=6,I259=11),43,IF(AND(G259=7,I259=9),44,IF(AND(G259=7,I259=10),45,IF(AND(G259=7,I259=11),46,IF(AND(G259=8,I259=9),47,IF(AND(G259=8,I259=10),48,IF(AND(G259=8,I259=11),49,"Seleccione")))))))))))))))))))))))))))))))))))))))))))))))))</f>
        <v>34</v>
      </c>
      <c r="K259" s="255" t="str">
        <f>IF(J259=1,'Etapa 2 - Análisis'!$Y$4,IF(J259=2,'Etapa 2 - Análisis'!$Z$4,IF(J259=6,'Etapa 2 - Análisis'!$AD$4,IF(J259=7,'Etapa 2 - Análisis'!$AE$4,IF(J259=11,'Etapa 2 - Análisis'!$AI$4,IF(J259=3,'Etapa 2 - Análisis'!$AA$4,IF(J259=8,'Etapa 2 - Análisis'!$AF$4,IF(J259=12,'Etapa 2 - Análisis'!$AJ$4,IF(J259=16,'Etapa 2 - Análisis'!$AN$4,IF(J259=4,'Etapa 2 - Análisis'!$AB$4,IF(J259=5,'Etapa 2 - Análisis'!$AC$4,IF(J259=9,'Etapa 2 - Análisis'!$AG$4,IF(J259=13,'Etapa 2 - Análisis'!$AK$4,IF(J259=17,'Etapa 2 - Análisis'!$AO$4,IF(J259=18,'Etapa 2 - Análisis'!$AP$4,IF(J259=21,'Etapa 2 - Análisis'!$AS$4,IF(J259=22,'Etapa 2 - Análisis'!$AT$4,IF(J259=10,'Etapa 2 - Análisis'!$AH$4,IF(J259=14,'Etapa 2 - Análisis'!$AL$4,IF(J259=15,'Etapa 2 - Análisis'!$AM$4,IF(J259=19,'Etapa 2 - Análisis'!$AQ$4,IF(J259=20,'Etapa 2 - Análisis'!$AR$4,IF(J259=23,'Etapa 2 - Análisis'!$AU$4,IF(J259=24,'Etapa 2 - Análisis'!$AV$4,IF(J259=25,'Etapa 2 - Análisis'!$AW$4,IF(J259=26,'Etapa 2 - Análisis'!$Y$13,IF(J259=27,'Etapa 2 - Análisis'!$Z$13,IF(J259=28,'Etapa 2 - Análisis'!$AA$13,IF(J259=29,'Etapa 2 - Análisis'!$AB$13,IF(J259=30,'Etapa 2 - Análisis'!$AC$13,IF(J259=31,'Etapa 2 - Análisis'!$AD$13,IF(J259=32,'Etapa 2 - Análisis'!$AE$13,IF(J259=33,'Etapa 2 - Análisis'!$AF$13,IF(J259=34,'Etapa 2 - Análisis'!$AG$13,IF(J259=35,'Etapa 2 - Análisis'!$AH$13,IF(J259=36,'Etapa 2 - Análisis'!$AI$13,IF(J259=37,'Etapa 2 - Análisis'!$AJ$13,IF(J259=38,'Etapa 2 - Análisis'!$AK$13,IF(J259=39,'Etapa 2 - Análisis'!$AL$13,IF(J259=40,'Etapa 2 - Análisis'!$AM$13,IF(J259=41,'Etapa 2 - Análisis'!$Y$8,IF(J259=42,'Etapa 2 - Análisis'!$Z$8,IF(J259=43,'Etapa 2 - Análisis'!$AA$8,IF(J259=44,'Etapa 2 - Análisis'!$AB$8,IF(J259=45,'Etapa 2 - Análisis'!$AC$8,IF(J259=46,'Etapa 2 - Análisis'!$AD$8,IF(J259=47,'Etapa 2 - Análisis'!$AE$8,IF(J259=48,'Etapa 2 - Análisis'!$AF$8,IF(J259=49,'Etapa 2 - Análisis'!$AG$8,"Sin Zona")))))))))))))))))))))))))))))))))))))))))))))))))</f>
        <v>ZONA DE RIESGO EXTREMA</v>
      </c>
      <c r="L259" s="252" t="s">
        <v>320</v>
      </c>
      <c r="M259" s="80" t="s">
        <v>902</v>
      </c>
      <c r="N259" s="81" t="s">
        <v>225</v>
      </c>
      <c r="O259" s="187" t="s">
        <v>414</v>
      </c>
      <c r="P259" s="187" t="str">
        <f>IF($C$134="Oportunidad","NO APLICA","")</f>
        <v/>
      </c>
      <c r="Q259" s="252" t="s">
        <v>208</v>
      </c>
      <c r="R259" s="187">
        <f>IF(Q259="1 - Rara vez",1,IF(Q259="2 - Improbable",2,IF(Q259="3 - Posible",3,IF(Q259="4 - Probable",4,IF(Q259="5 - Casi seguro",5,IF(Q259="1 - Baja",6,IF(Q259="2 - Media",7,IF(Q259="3 - Alta",8,IF(Q259="NO APLICA","",IF(Q259="Seleccione",0))))))))))</f>
        <v>1</v>
      </c>
      <c r="S259" s="252" t="s">
        <v>222</v>
      </c>
      <c r="T259" s="187">
        <f>IF(S259="1 -Insignificante",1,IF(S259="2 -Menor",2,IF(S259="3 -Moderado",3,IF(S259="4 -Mayor",4,IF(S259="10 -Mayor",7,IF(S259="5 -Catastrófico",5,IF(S259="5 -Moderado",6,IF(S259="20 -Catastrófico",8,IF(S259="1 - Mínimo/Leve",9,IF(S259="2 - Importante",10,IF(S259="3 - Fuerte",11,IF(S259="NO APLICA","",IF(S259="Seleccione",0)))))))))))))</f>
        <v>7</v>
      </c>
      <c r="U259" s="42">
        <f>IF(AND(R259=1,T259=1),1,IF(AND(R259=1,T259=2),2,IF(AND(R259=1,T259=3),3,IF(AND(R259=1,T259=4),4,IF(AND(R259=1,T259=5),5,IF(AND(R259=2,T259=1),6,IF(AND(R259=2,T259=2),7,IF(AND(R259=2,T259=3),8,IF(AND(R259=2,T259=4),9,IF(AND(R259=2,T259=5),10,IF(AND(R259=3,T259=1),11,IF(AND(R259=3,T259=2),12,IF(AND(R259=3,T259=3),13,IF(AND(R259=3,T259=4),14,IF(AND(R259=3,T259=5),15,IF(AND(R259=4,T259=1),16,IF(AND(R259=4,T259=2),17,IF(AND(R259=4,T259=3),18,IF(AND(R259=4,T259=4),19,IF(AND(R259=4,T259=5),20,IF(AND(R259=5,T259=1),21,IF(AND(R259=5,T259=2),22,IF(AND(R259=5,T259=3),23,IF(AND(R259=5,T259=4),24,IF(AND(R259=5,T259=5),25,IF(AND(R259=1,T259=6),26,IF(AND(R259=1,T259=7),27,IF(AND(R259=1,T259=8),28,IF(AND(R259=2,T259=6),29,IF(AND(R259=2,T259=7),30,IF(AND(R259=2,T259=8),31,IF(AND(R259=3,T259=6),32,IF(AND(R259=3,T259=7),33,IF(AND(R259=3,T259=8),34,IF(AND(R259=4,T259=6),35,IF(AND(R259=4,T259=7),36,IF(AND(R259=4,T259=8),37,IF(AND(R259=5,T259=6),38,IF(AND(R259=5,T259=7),39,IF(AND(R259=5,T259=8),40,IF(AND(R259=6,T259=9),41,IF(AND(R259=6,T259=10),42,IF(AND(R259=6,T259=11),43,IF(AND(R259=7,T259=9),44,IF(AND(R259=7,T259=10),45,IF(AND(R259=7,T259=11),46,IF(AND(R259=8,T259=9),47,IF(AND(R259=8,T259=10),48,IF(AND(R259=8,T259=11),49,IF(AND(R259="",T259=""),"","Seleccione"))))))))))))))))))))))))))))))))))))))))))))))))))</f>
        <v>27</v>
      </c>
      <c r="V259" s="255" t="str">
        <f>IF(U259=1,'Etapa 2 - Análisis'!$Y$4,IF(U259=2,'Etapa 2 - Análisis'!$Z$4,IF(U259=6,'Etapa 2 - Análisis'!$AD$4,IF(U259=7,'Etapa 2 - Análisis'!$AE$4,IF(U259=11,'Etapa 2 - Análisis'!$AI$4,IF(U259=3,'Etapa 2 - Análisis'!$AA$4,IF(U259=8,'Etapa 2 - Análisis'!$AF$4,IF(U259=12,'Etapa 2 - Análisis'!$AJ$4,IF(U259=16,'Etapa 2 - Análisis'!$AN$4,IF(U259=4,'Etapa 2 - Análisis'!$AB$4,IF(U259=5,'Etapa 2 - Análisis'!$AC$4,IF(U259=9,'Etapa 2 - Análisis'!$AF$4,IF(U259=13,'Etapa 2 - Análisis'!$AK$4,IF(U259=17,'Etapa 2 - Análisis'!$AO$4,IF(U259=18,'Etapa 2 - Análisis'!$AP$4,IF(U259=21,'Etapa 2 - Análisis'!$AS$4,IF(U259=22,'Etapa 2 - Análisis'!$AT$4,IF(U259=10,'Etapa 2 - Análisis'!$AH$4,IF(U259=14,'Etapa 2 - Análisis'!$AL$4,IF(U259=15,'Etapa 2 - Análisis'!$AM$4,IF(U259=19,'Etapa 2 - Análisis'!$AQ$4,IF(U259=20,'Etapa 2 - Análisis'!$AR$4,IF(U259=23,'Etapa 2 - Análisis'!$AU$4,IF(U259=24,'Etapa 2 - Análisis'!$AV$4,IF(U259=25,'Etapa 2 - Análisis'!$AW$4,IF(U259=26,'Etapa 2 - Análisis'!$Y$13,IF(U259=27,'Etapa 2 - Análisis'!$Z$13,IF(U259=28,'Etapa 2 - Análisis'!$AA$13,IF(U259=29,'Etapa 2 - Análisis'!$AB$13,IF(U259=30,'Etapa 2 - Análisis'!$AC$13,IF(U259=31,'Etapa 2 - Análisis'!$AD$13,IF(U259=32,'Etapa 2 - Análisis'!$AE$13,IF(U259=33,'Etapa 2 - Análisis'!$AF$13,IF(U259=34,'Etapa 2 - Análisis'!$AG$13,IF(U259=35,'Etapa 2 - Análisis'!$AH$13,IF(U259=36,'Etapa 2 - Análisis'!$AI$13,IF(U259=37,'Etapa 2 - Análisis'!$AJ$13,IF(U259=38,'Etapa 2 - Análisis'!$AK$13,IF(U259=39,'Etapa 2 - Análisis'!$AL$13,IF(U259=40,'Etapa 2 - Análisis'!$AM$13,IF(U259=41,'Etapa 2 - Análisis'!$Y$8,IF(U259=42,'Etapa 2 - Análisis'!$Z$8,IF(U259=43,'Etapa 2 - Análisis'!$AA$8,IF(U259=44,'Etapa 2 - Análisis'!$AB$8,IF(U259=45,'Etapa 2 - Análisis'!$AC$8,IF(U259=46,'Etapa 2 - Análisis'!$AD$8,IF(U259=47,'Etapa 2 - Análisis'!$AE$8,IF(U259=48,'Etapa 2 - Análisis'!$AF$8,IF(U259=49,'Etapa 2 - Análisis'!$AG$8,IF(U259="","NO APLICA","Sin Zona"))))))))))))))))))))))))))))))))))))))))))))))))))</f>
        <v>ZONA DE RIESGO BAJA</v>
      </c>
      <c r="W259" s="228" t="s">
        <v>907</v>
      </c>
      <c r="X259" s="229" t="s">
        <v>446</v>
      </c>
      <c r="Y259" s="230" t="s">
        <v>446</v>
      </c>
      <c r="Z259" s="228" t="s">
        <v>908</v>
      </c>
      <c r="AA259" s="290" t="s">
        <v>909</v>
      </c>
    </row>
    <row r="260" spans="1:27" ht="92.25" customHeight="1" x14ac:dyDescent="0.25">
      <c r="A260" s="257"/>
      <c r="B260" s="259"/>
      <c r="C260" s="253"/>
      <c r="D260" s="205" t="s">
        <v>900</v>
      </c>
      <c r="E260" s="261"/>
      <c r="F260" s="253"/>
      <c r="G260" s="187"/>
      <c r="H260" s="253"/>
      <c r="I260" s="187"/>
      <c r="J260" s="42"/>
      <c r="K260" s="255"/>
      <c r="L260" s="253"/>
      <c r="M260" s="80" t="s">
        <v>906</v>
      </c>
      <c r="N260" s="81" t="s">
        <v>225</v>
      </c>
      <c r="O260" s="187" t="s">
        <v>414</v>
      </c>
      <c r="P260" s="187" t="str">
        <f t="shared" si="43"/>
        <v/>
      </c>
      <c r="Q260" s="253"/>
      <c r="R260" s="187"/>
      <c r="S260" s="253"/>
      <c r="T260" s="187"/>
      <c r="U260" s="42"/>
      <c r="V260" s="255"/>
      <c r="W260" s="228" t="s">
        <v>910</v>
      </c>
      <c r="X260" s="229" t="s">
        <v>911</v>
      </c>
      <c r="Y260" s="230" t="s">
        <v>911</v>
      </c>
      <c r="Z260" s="228" t="s">
        <v>912</v>
      </c>
      <c r="AA260" s="291"/>
    </row>
    <row r="261" spans="1:27" ht="71.25" customHeight="1" x14ac:dyDescent="0.25">
      <c r="A261" s="257"/>
      <c r="B261" s="259"/>
      <c r="C261" s="253"/>
      <c r="D261" s="205"/>
      <c r="E261" s="261"/>
      <c r="F261" s="253"/>
      <c r="G261" s="187"/>
      <c r="H261" s="253"/>
      <c r="I261" s="187"/>
      <c r="J261" s="42"/>
      <c r="K261" s="255"/>
      <c r="L261" s="253"/>
      <c r="M261" s="80" t="s">
        <v>903</v>
      </c>
      <c r="N261" s="81" t="s">
        <v>225</v>
      </c>
      <c r="O261" s="187" t="s">
        <v>414</v>
      </c>
      <c r="P261" s="187" t="str">
        <f t="shared" si="43"/>
        <v/>
      </c>
      <c r="Q261" s="253"/>
      <c r="R261" s="187"/>
      <c r="S261" s="253"/>
      <c r="T261" s="187"/>
      <c r="U261" s="42"/>
      <c r="V261" s="255"/>
      <c r="W261" s="228" t="s">
        <v>913</v>
      </c>
      <c r="X261" s="229" t="s">
        <v>914</v>
      </c>
      <c r="Y261" s="229" t="s">
        <v>914</v>
      </c>
      <c r="Z261" s="228" t="s">
        <v>915</v>
      </c>
      <c r="AA261" s="291"/>
    </row>
    <row r="262" spans="1:27" ht="99.75" customHeight="1" x14ac:dyDescent="0.25">
      <c r="A262" s="257"/>
      <c r="B262" s="259"/>
      <c r="C262" s="253"/>
      <c r="D262" s="222"/>
      <c r="E262" s="261"/>
      <c r="F262" s="253"/>
      <c r="G262" s="187"/>
      <c r="H262" s="253"/>
      <c r="I262" s="187"/>
      <c r="J262" s="42"/>
      <c r="K262" s="255"/>
      <c r="L262" s="253"/>
      <c r="M262" s="80" t="s">
        <v>904</v>
      </c>
      <c r="N262" s="81" t="s">
        <v>226</v>
      </c>
      <c r="O262" s="187" t="str">
        <f t="shared" si="43"/>
        <v/>
      </c>
      <c r="P262" s="187" t="s">
        <v>414</v>
      </c>
      <c r="Q262" s="253"/>
      <c r="R262" s="187"/>
      <c r="S262" s="253"/>
      <c r="T262" s="187"/>
      <c r="U262" s="42"/>
      <c r="V262" s="255"/>
      <c r="W262" s="228" t="s">
        <v>916</v>
      </c>
      <c r="X262" s="229" t="s">
        <v>914</v>
      </c>
      <c r="Y262" s="229" t="s">
        <v>914</v>
      </c>
      <c r="Z262" s="228" t="s">
        <v>917</v>
      </c>
      <c r="AA262" s="291"/>
    </row>
    <row r="263" spans="1:27" ht="95.25" customHeight="1" x14ac:dyDescent="0.25">
      <c r="A263" s="257"/>
      <c r="B263" s="260"/>
      <c r="C263" s="254"/>
      <c r="E263" s="261"/>
      <c r="F263" s="254"/>
      <c r="G263" s="187"/>
      <c r="H263" s="254"/>
      <c r="I263" s="187"/>
      <c r="J263" s="42"/>
      <c r="K263" s="255"/>
      <c r="L263" s="254"/>
      <c r="M263" s="80" t="s">
        <v>905</v>
      </c>
      <c r="N263" s="81" t="s">
        <v>225</v>
      </c>
      <c r="O263" s="187" t="s">
        <v>414</v>
      </c>
      <c r="P263" s="187" t="str">
        <f t="shared" si="43"/>
        <v/>
      </c>
      <c r="Q263" s="254"/>
      <c r="R263" s="187"/>
      <c r="S263" s="254"/>
      <c r="T263" s="187"/>
      <c r="U263" s="42"/>
      <c r="V263" s="255"/>
      <c r="W263" s="228" t="s">
        <v>918</v>
      </c>
      <c r="X263" s="229" t="s">
        <v>911</v>
      </c>
      <c r="Y263" s="230" t="s">
        <v>911</v>
      </c>
      <c r="Z263" s="231" t="s">
        <v>919</v>
      </c>
      <c r="AA263" s="292"/>
    </row>
    <row r="264" spans="1:27" ht="114.75" customHeight="1" x14ac:dyDescent="0.25">
      <c r="A264" s="257">
        <v>48</v>
      </c>
      <c r="B264" s="258" t="s">
        <v>921</v>
      </c>
      <c r="C264" s="252" t="s">
        <v>333</v>
      </c>
      <c r="D264" s="205" t="s">
        <v>922</v>
      </c>
      <c r="E264" s="262" t="s">
        <v>923</v>
      </c>
      <c r="F264" s="252" t="s">
        <v>208</v>
      </c>
      <c r="G264" s="187">
        <f>IF(F264="1 - Rara vez",1,IF(F264="2 - Improbable",2,IF(F264="3 - Posible",3,IF(F264="4 - Probable",4,IF(F264="5 - Casi seguro",5,IF(F264="1 - Baja",6,IF(F264="2 - Media",7,IF(F264="3 - Alta",8,IF(F264="Seleccione",0)))))))))</f>
        <v>1</v>
      </c>
      <c r="H264" s="252" t="s">
        <v>223</v>
      </c>
      <c r="I264" s="187">
        <f>IF(H264="1 -Insignificante",1,IF(H264="2 -Menor",2,IF(H264="3 -Moderado",3,IF(H264="5 -Moderado",6,IF(H264="4 -Mayor",4,IF(H264="10 -Mayor",7,IF(H264="5 -Catastrófico",5,IF(H264="20 -Catastrófico",8,IF(H264="1 - Mínimo/Leve",9,IF(H264="2 - Importante",10,IF(H264="3 - Fuerte",11,IF(H264="Seleccione",0))))))))))))</f>
        <v>8</v>
      </c>
      <c r="J264" s="42">
        <f>IF(AND(G264=1,I264=1),1,IF(AND(G264=1,I264=2),2,IF(AND(G264=1,I264=3),3,IF(AND(G264=1,I264=4),4,IF(AND(G264=1,I264=5),5,IF(AND(G264=2,I264=1),6,IF(AND(G264=2,I264=2),7,IF(AND(G264=2,I264=3),8,IF(AND(G264=2,I264=4),9,IF(AND(G264=2,I264=5),10,IF(AND(G264=3,I264=1),11,IF(AND(G264=3,I264=2),12,IF(AND(G264=3,I264=3),13,IF(AND(G264=3,I264=4),14,IF(AND(G264=3,I264=5),15,IF(AND(G264=4,I264=1),16,IF(AND(G264=4,I264=2),17,IF(AND(G264=4,I264=3),18,IF(AND(G264=4,I264=4),19,IF(AND(G264=4,I264=5),20,IF(AND(G264=5,I264=1),21,IF(AND(G264=5,I264=2),22,IF(AND(G264=5,I264=3),23,IF(AND(G264=5,I264=4),24,IF(AND(G264=5,I264=5),25,IF(AND(G264=1,I264=6),26,IF(AND(G264=1,I264=7),27,IF(AND(G264=1,I264=8),28,IF(AND(G264=2,I264=6),29,IF(AND(G264=2,I264=7),30,IF(AND(G264=2,I264=8),31,IF(AND(G264=3,I264=6),32,IF(AND(G264=3,I264=7),33,IF(AND(G264=3,I264=8),34,IF(AND(G264=4,I264=6),35,IF(AND(G264=4,I264=7),36,IF(AND(G264=4,I264=8),37,IF(AND(G264=5,I264=6),38,IF(AND(G264=5,I264=7),39,IF(AND(G264=5,I264=8),40,IF(AND(G264=6,I264=9),41,IF(AND(G264=6,I264=10),42,IF(AND(G264=6,I264=11),43,IF(AND(G264=7,I264=9),44,IF(AND(G264=7,I264=10),45,IF(AND(G264=7,I264=11),46,IF(AND(G264=8,I264=9),47,IF(AND(G264=8,I264=10),48,IF(AND(G264=8,I264=11),49,"Seleccione")))))))))))))))))))))))))))))))))))))))))))))))))</f>
        <v>28</v>
      </c>
      <c r="K264" s="255" t="str">
        <f>IF(J264=1,'Etapa 2 - Análisis'!$Y$4,IF(J264=2,'Etapa 2 - Análisis'!$Z$4,IF(J264=6,'Etapa 2 - Análisis'!$AD$4,IF(J264=7,'Etapa 2 - Análisis'!$AE$4,IF(J264=11,'Etapa 2 - Análisis'!$AI$4,IF(J264=3,'Etapa 2 - Análisis'!$AA$4,IF(J264=8,'Etapa 2 - Análisis'!$AF$4,IF(J264=12,'Etapa 2 - Análisis'!$AJ$4,IF(J264=16,'Etapa 2 - Análisis'!$AN$4,IF(J264=4,'Etapa 2 - Análisis'!$AB$4,IF(J264=5,'Etapa 2 - Análisis'!$AC$4,IF(J264=9,'Etapa 2 - Análisis'!$AG$4,IF(J264=13,'Etapa 2 - Análisis'!$AK$4,IF(J264=17,'Etapa 2 - Análisis'!$AO$4,IF(J264=18,'Etapa 2 - Análisis'!$AP$4,IF(J264=21,'Etapa 2 - Análisis'!$AS$4,IF(J264=22,'Etapa 2 - Análisis'!$AT$4,IF(J264=10,'Etapa 2 - Análisis'!$AH$4,IF(J264=14,'Etapa 2 - Análisis'!$AL$4,IF(J264=15,'Etapa 2 - Análisis'!$AM$4,IF(J264=19,'Etapa 2 - Análisis'!$AQ$4,IF(J264=20,'Etapa 2 - Análisis'!$AR$4,IF(J264=23,'Etapa 2 - Análisis'!$AU$4,IF(J264=24,'Etapa 2 - Análisis'!$AV$4,IF(J264=25,'Etapa 2 - Análisis'!$AW$4,IF(J264=26,'Etapa 2 - Análisis'!$Y$13,IF(J264=27,'Etapa 2 - Análisis'!$Z$13,IF(J264=28,'Etapa 2 - Análisis'!$AA$13,IF(J264=29,'Etapa 2 - Análisis'!$AB$13,IF(J264=30,'Etapa 2 - Análisis'!$AC$13,IF(J264=31,'Etapa 2 - Análisis'!$AD$13,IF(J264=32,'Etapa 2 - Análisis'!$AE$13,IF(J264=33,'Etapa 2 - Análisis'!$AF$13,IF(J264=34,'Etapa 2 - Análisis'!$AG$13,IF(J264=35,'Etapa 2 - Análisis'!$AH$13,IF(J264=36,'Etapa 2 - Análisis'!$AI$13,IF(J264=37,'Etapa 2 - Análisis'!$AJ$13,IF(J264=38,'Etapa 2 - Análisis'!$AK$13,IF(J264=39,'Etapa 2 - Análisis'!$AL$13,IF(J264=40,'Etapa 2 - Análisis'!$AM$13,IF(J264=41,'Etapa 2 - Análisis'!$Y$8,IF(J264=42,'Etapa 2 - Análisis'!$Z$8,IF(J264=43,'Etapa 2 - Análisis'!$AA$8,IF(J264=44,'Etapa 2 - Análisis'!$AB$8,IF(J264=45,'Etapa 2 - Análisis'!$AC$8,IF(J264=46,'Etapa 2 - Análisis'!$AD$8,IF(J264=47,'Etapa 2 - Análisis'!$AE$8,IF(J264=48,'Etapa 2 - Análisis'!$AF$8,IF(J264=49,'Etapa 2 - Análisis'!$AG$8,"Sin Zona")))))))))))))))))))))))))))))))))))))))))))))))))</f>
        <v>ZONA DE RIESGO MODERADA</v>
      </c>
      <c r="L264" s="252" t="s">
        <v>321</v>
      </c>
      <c r="M264" s="80" t="s">
        <v>924</v>
      </c>
      <c r="N264" s="81" t="s">
        <v>225</v>
      </c>
      <c r="O264" s="187" t="s">
        <v>414</v>
      </c>
      <c r="P264" s="187" t="str">
        <f>IF($C$134="Oportunidad","NO APLICA","")</f>
        <v/>
      </c>
      <c r="Q264" s="252" t="s">
        <v>208</v>
      </c>
      <c r="R264" s="187">
        <f>IF(Q264="1 - Rara vez",1,IF(Q264="2 - Improbable",2,IF(Q264="3 - Posible",3,IF(Q264="4 - Probable",4,IF(Q264="5 - Casi seguro",5,IF(Q264="1 - Baja",6,IF(Q264="2 - Media",7,IF(Q264="3 - Alta",8,IF(Q264="NO APLICA","",IF(Q264="Seleccione",0))))))))))</f>
        <v>1</v>
      </c>
      <c r="S264" s="252" t="s">
        <v>223</v>
      </c>
      <c r="T264" s="187">
        <f>IF(S264="1 -Insignificante",1,IF(S264="2 -Menor",2,IF(S264="3 -Moderado",3,IF(S264="4 -Mayor",4,IF(S264="10 -Mayor",7,IF(S264="5 -Catastrófico",5,IF(S264="5 -Moderado",6,IF(S264="20 -Catastrófico",8,IF(S264="1 - Mínimo/Leve",9,IF(S264="2 - Importante",10,IF(S264="3 - Fuerte",11,IF(S264="NO APLICA","",IF(S264="Seleccione",0)))))))))))))</f>
        <v>8</v>
      </c>
      <c r="U264" s="42">
        <f>IF(AND(R264=1,T264=1),1,IF(AND(R264=1,T264=2),2,IF(AND(R264=1,T264=3),3,IF(AND(R264=1,T264=4),4,IF(AND(R264=1,T264=5),5,IF(AND(R264=2,T264=1),6,IF(AND(R264=2,T264=2),7,IF(AND(R264=2,T264=3),8,IF(AND(R264=2,T264=4),9,IF(AND(R264=2,T264=5),10,IF(AND(R264=3,T264=1),11,IF(AND(R264=3,T264=2),12,IF(AND(R264=3,T264=3),13,IF(AND(R264=3,T264=4),14,IF(AND(R264=3,T264=5),15,IF(AND(R264=4,T264=1),16,IF(AND(R264=4,T264=2),17,IF(AND(R264=4,T264=3),18,IF(AND(R264=4,T264=4),19,IF(AND(R264=4,T264=5),20,IF(AND(R264=5,T264=1),21,IF(AND(R264=5,T264=2),22,IF(AND(R264=5,T264=3),23,IF(AND(R264=5,T264=4),24,IF(AND(R264=5,T264=5),25,IF(AND(R264=1,T264=6),26,IF(AND(R264=1,T264=7),27,IF(AND(R264=1,T264=8),28,IF(AND(R264=2,T264=6),29,IF(AND(R264=2,T264=7),30,IF(AND(R264=2,T264=8),31,IF(AND(R264=3,T264=6),32,IF(AND(R264=3,T264=7),33,IF(AND(R264=3,T264=8),34,IF(AND(R264=4,T264=6),35,IF(AND(R264=4,T264=7),36,IF(AND(R264=4,T264=8),37,IF(AND(R264=5,T264=6),38,IF(AND(R264=5,T264=7),39,IF(AND(R264=5,T264=8),40,IF(AND(R264=6,T264=9),41,IF(AND(R264=6,T264=10),42,IF(AND(R264=6,T264=11),43,IF(AND(R264=7,T264=9),44,IF(AND(R264=7,T264=10),45,IF(AND(R264=7,T264=11),46,IF(AND(R264=8,T264=9),47,IF(AND(R264=8,T264=10),48,IF(AND(R264=8,T264=11),49,IF(AND(R264="",T264=""),"","Seleccione"))))))))))))))))))))))))))))))))))))))))))))))))))</f>
        <v>28</v>
      </c>
      <c r="V264" s="255" t="str">
        <f>IF(U264=1,'Etapa 2 - Análisis'!$Y$4,IF(U264=2,'Etapa 2 - Análisis'!$Z$4,IF(U264=6,'Etapa 2 - Análisis'!$AD$4,IF(U264=7,'Etapa 2 - Análisis'!$AE$4,IF(U264=11,'Etapa 2 - Análisis'!$AI$4,IF(U264=3,'Etapa 2 - Análisis'!$AA$4,IF(U264=8,'Etapa 2 - Análisis'!$AF$4,IF(U264=12,'Etapa 2 - Análisis'!$AJ$4,IF(U264=16,'Etapa 2 - Análisis'!$AN$4,IF(U264=4,'Etapa 2 - Análisis'!$AB$4,IF(U264=5,'Etapa 2 - Análisis'!$AC$4,IF(U264=9,'Etapa 2 - Análisis'!$AF$4,IF(U264=13,'Etapa 2 - Análisis'!$AK$4,IF(U264=17,'Etapa 2 - Análisis'!$AO$4,IF(U264=18,'Etapa 2 - Análisis'!$AP$4,IF(U264=21,'Etapa 2 - Análisis'!$AS$4,IF(U264=22,'Etapa 2 - Análisis'!$AT$4,IF(U264=10,'Etapa 2 - Análisis'!$AH$4,IF(U264=14,'Etapa 2 - Análisis'!$AL$4,IF(U264=15,'Etapa 2 - Análisis'!$AM$4,IF(U264=19,'Etapa 2 - Análisis'!$AQ$4,IF(U264=20,'Etapa 2 - Análisis'!$AR$4,IF(U264=23,'Etapa 2 - Análisis'!$AU$4,IF(U264=24,'Etapa 2 - Análisis'!$AV$4,IF(U264=25,'Etapa 2 - Análisis'!$AW$4,IF(U264=26,'Etapa 2 - Análisis'!$Y$13,IF(U264=27,'Etapa 2 - Análisis'!$Z$13,IF(U264=28,'Etapa 2 - Análisis'!$AA$13,IF(U264=29,'Etapa 2 - Análisis'!$AB$13,IF(U264=30,'Etapa 2 - Análisis'!$AC$13,IF(U264=31,'Etapa 2 - Análisis'!$AD$13,IF(U264=32,'Etapa 2 - Análisis'!$AE$13,IF(U264=33,'Etapa 2 - Análisis'!$AF$13,IF(U264=34,'Etapa 2 - Análisis'!$AG$13,IF(U264=35,'Etapa 2 - Análisis'!$AH$13,IF(U264=36,'Etapa 2 - Análisis'!$AI$13,IF(U264=37,'Etapa 2 - Análisis'!$AJ$13,IF(U264=38,'Etapa 2 - Análisis'!$AK$13,IF(U264=39,'Etapa 2 - Análisis'!$AL$13,IF(U264=40,'Etapa 2 - Análisis'!$AM$13,IF(U264=41,'Etapa 2 - Análisis'!$Y$8,IF(U264=42,'Etapa 2 - Análisis'!$Z$8,IF(U264=43,'Etapa 2 - Análisis'!$AA$8,IF(U264=44,'Etapa 2 - Análisis'!$AB$8,IF(U264=45,'Etapa 2 - Análisis'!$AC$8,IF(U264=46,'Etapa 2 - Análisis'!$AD$8,IF(U264=47,'Etapa 2 - Análisis'!$AE$8,IF(U264=48,'Etapa 2 - Análisis'!$AF$8,IF(U264=49,'Etapa 2 - Análisis'!$AG$8,IF(U264="","NO APLICA","Sin Zona"))))))))))))))))))))))))))))))))))))))))))))))))))</f>
        <v>ZONA DE RIESGO MODERADA</v>
      </c>
      <c r="W264" s="217" t="s">
        <v>925</v>
      </c>
      <c r="X264" s="229" t="s">
        <v>446</v>
      </c>
      <c r="Y264" s="230" t="s">
        <v>446</v>
      </c>
      <c r="Z264" s="217" t="s">
        <v>926</v>
      </c>
      <c r="AA264" s="293" t="s">
        <v>927</v>
      </c>
    </row>
    <row r="265" spans="1:27" ht="75" customHeight="1" x14ac:dyDescent="0.25">
      <c r="A265" s="257"/>
      <c r="B265" s="259"/>
      <c r="C265" s="253"/>
      <c r="D265" s="205" t="s">
        <v>901</v>
      </c>
      <c r="E265" s="263"/>
      <c r="F265" s="253"/>
      <c r="G265" s="187"/>
      <c r="H265" s="253"/>
      <c r="I265" s="187"/>
      <c r="J265" s="42"/>
      <c r="K265" s="255"/>
      <c r="L265" s="253"/>
      <c r="M265" s="80" t="s">
        <v>903</v>
      </c>
      <c r="N265" s="81" t="s">
        <v>225</v>
      </c>
      <c r="O265" s="187" t="s">
        <v>414</v>
      </c>
      <c r="P265" s="187" t="str">
        <f t="shared" si="43"/>
        <v/>
      </c>
      <c r="Q265" s="253"/>
      <c r="R265" s="187"/>
      <c r="S265" s="253"/>
      <c r="T265" s="187"/>
      <c r="U265" s="42"/>
      <c r="V265" s="255"/>
      <c r="W265" s="217" t="s">
        <v>928</v>
      </c>
      <c r="X265" s="232" t="s">
        <v>914</v>
      </c>
      <c r="Y265" s="229" t="s">
        <v>914</v>
      </c>
      <c r="Z265" s="217" t="s">
        <v>929</v>
      </c>
      <c r="AA265" s="294"/>
    </row>
    <row r="266" spans="1:27" ht="18" customHeight="1" x14ac:dyDescent="0.25">
      <c r="A266" s="257"/>
      <c r="B266" s="259"/>
      <c r="C266" s="253"/>
      <c r="D266" s="80"/>
      <c r="E266" s="263"/>
      <c r="F266" s="253"/>
      <c r="G266" s="187"/>
      <c r="H266" s="253"/>
      <c r="I266" s="187"/>
      <c r="J266" s="42"/>
      <c r="K266" s="255"/>
      <c r="L266" s="253"/>
      <c r="M266" s="223"/>
      <c r="N266" s="81" t="s">
        <v>218</v>
      </c>
      <c r="O266" s="187" t="str">
        <f t="shared" ref="O266:P268" si="44">IF($C$134="Oportunidad","NO APLICA","")</f>
        <v/>
      </c>
      <c r="P266" s="187" t="str">
        <f t="shared" si="44"/>
        <v/>
      </c>
      <c r="Q266" s="253"/>
      <c r="R266" s="187"/>
      <c r="S266" s="253"/>
      <c r="T266" s="187"/>
      <c r="U266" s="42"/>
      <c r="V266" s="255"/>
      <c r="W266" s="217"/>
      <c r="X266" s="232"/>
      <c r="Y266" s="229"/>
      <c r="Z266" s="217"/>
      <c r="AA266" s="294"/>
    </row>
    <row r="267" spans="1:27" ht="20.25" customHeight="1" x14ac:dyDescent="0.25">
      <c r="A267" s="257"/>
      <c r="B267" s="259"/>
      <c r="C267" s="253"/>
      <c r="D267" s="80"/>
      <c r="E267" s="263"/>
      <c r="F267" s="253"/>
      <c r="G267" s="187"/>
      <c r="H267" s="253"/>
      <c r="I267" s="187"/>
      <c r="J267" s="42"/>
      <c r="K267" s="255"/>
      <c r="L267" s="253"/>
      <c r="M267" s="223"/>
      <c r="N267" s="81" t="s">
        <v>218</v>
      </c>
      <c r="O267" s="187" t="str">
        <f t="shared" si="44"/>
        <v/>
      </c>
      <c r="P267" s="187" t="str">
        <f t="shared" si="44"/>
        <v/>
      </c>
      <c r="Q267" s="253"/>
      <c r="R267" s="187"/>
      <c r="S267" s="253"/>
      <c r="T267" s="187"/>
      <c r="U267" s="42"/>
      <c r="V267" s="255"/>
      <c r="W267" s="217"/>
      <c r="X267" s="232"/>
      <c r="Y267" s="229"/>
      <c r="Z267" s="217"/>
      <c r="AA267" s="294"/>
    </row>
    <row r="268" spans="1:27" ht="22.5" customHeight="1" x14ac:dyDescent="0.25">
      <c r="A268" s="257"/>
      <c r="B268" s="260"/>
      <c r="C268" s="254"/>
      <c r="D268" s="80"/>
      <c r="E268" s="264"/>
      <c r="F268" s="254"/>
      <c r="G268" s="187"/>
      <c r="H268" s="254"/>
      <c r="I268" s="187"/>
      <c r="J268" s="42"/>
      <c r="K268" s="255"/>
      <c r="L268" s="254"/>
      <c r="M268" s="223"/>
      <c r="N268" s="81" t="s">
        <v>218</v>
      </c>
      <c r="O268" s="187" t="str">
        <f t="shared" si="44"/>
        <v/>
      </c>
      <c r="P268" s="187" t="str">
        <f t="shared" si="44"/>
        <v/>
      </c>
      <c r="Q268" s="254"/>
      <c r="R268" s="187"/>
      <c r="S268" s="254"/>
      <c r="T268" s="187"/>
      <c r="U268" s="42"/>
      <c r="V268" s="255"/>
      <c r="W268" s="217"/>
      <c r="X268" s="232"/>
      <c r="Y268" s="229"/>
      <c r="Z268" s="217"/>
      <c r="AA268" s="295"/>
    </row>
    <row r="269" spans="1:27" ht="41.25" customHeight="1" x14ac:dyDescent="0.25">
      <c r="A269" s="257">
        <v>49</v>
      </c>
      <c r="B269" s="258" t="s">
        <v>931</v>
      </c>
      <c r="C269" s="252" t="s">
        <v>333</v>
      </c>
      <c r="D269" s="205" t="s">
        <v>932</v>
      </c>
      <c r="E269" s="261" t="s">
        <v>933</v>
      </c>
      <c r="F269" s="252" t="s">
        <v>208</v>
      </c>
      <c r="G269" s="187">
        <f>IF(F269="1 - Rara vez",1,IF(F269="2 - Improbable",2,IF(F269="3 - Posible",3,IF(F269="4 - Probable",4,IF(F269="5 - Casi seguro",5,IF(F269="1 - Baja",6,IF(F269="2 - Media",7,IF(F269="3 - Alta",8,IF(F269="Seleccione",0)))))))))</f>
        <v>1</v>
      </c>
      <c r="H269" s="252" t="s">
        <v>221</v>
      </c>
      <c r="I269" s="187">
        <f>IF(H269="1 -Insignificante",1,IF(H269="2 -Menor",2,IF(H269="3 -Moderado",3,IF(H269="5 -Moderado",6,IF(H269="4 -Mayor",4,IF(H269="10 -Mayor",7,IF(H269="5 -Catastrófico",5,IF(H269="20 -Catastrófico",8,IF(H269="1 - Mínimo/Leve",9,IF(H269="2 - Importante",10,IF(H269="3 - Fuerte",11,IF(H269="Seleccione",0))))))))))))</f>
        <v>6</v>
      </c>
      <c r="J269" s="42">
        <f>IF(AND(G269=1,I269=1),1,IF(AND(G269=1,I269=2),2,IF(AND(G269=1,I269=3),3,IF(AND(G269=1,I269=4),4,IF(AND(G269=1,I269=5),5,IF(AND(G269=2,I269=1),6,IF(AND(G269=2,I269=2),7,IF(AND(G269=2,I269=3),8,IF(AND(G269=2,I269=4),9,IF(AND(G269=2,I269=5),10,IF(AND(G269=3,I269=1),11,IF(AND(G269=3,I269=2),12,IF(AND(G269=3,I269=3),13,IF(AND(G269=3,I269=4),14,IF(AND(G269=3,I269=5),15,IF(AND(G269=4,I269=1),16,IF(AND(G269=4,I269=2),17,IF(AND(G269=4,I269=3),18,IF(AND(G269=4,I269=4),19,IF(AND(G269=4,I269=5),20,IF(AND(G269=5,I269=1),21,IF(AND(G269=5,I269=2),22,IF(AND(G269=5,I269=3),23,IF(AND(G269=5,I269=4),24,IF(AND(G269=5,I269=5),25,IF(AND(G269=1,I269=6),26,IF(AND(G269=1,I269=7),27,IF(AND(G269=1,I269=8),28,IF(AND(G269=2,I269=6),29,IF(AND(G269=2,I269=7),30,IF(AND(G269=2,I269=8),31,IF(AND(G269=3,I269=6),32,IF(AND(G269=3,I269=7),33,IF(AND(G269=3,I269=8),34,IF(AND(G269=4,I269=6),35,IF(AND(G269=4,I269=7),36,IF(AND(G269=4,I269=8),37,IF(AND(G269=5,I269=6),38,IF(AND(G269=5,I269=7),39,IF(AND(G269=5,I269=8),40,IF(AND(G269=6,I269=9),41,IF(AND(G269=6,I269=10),42,IF(AND(G269=6,I269=11),43,IF(AND(G269=7,I269=9),44,IF(AND(G269=7,I269=10),45,IF(AND(G269=7,I269=11),46,IF(AND(G269=8,I269=9),47,IF(AND(G269=8,I269=10),48,IF(AND(G269=8,I269=11),49,"Seleccione")))))))))))))))))))))))))))))))))))))))))))))))))</f>
        <v>26</v>
      </c>
      <c r="K269" s="255" t="str">
        <f>IF(J269=1,'Etapa 2 - Análisis'!$Y$4,IF(J269=2,'Etapa 2 - Análisis'!$Z$4,IF(J269=6,'Etapa 2 - Análisis'!$AD$4,IF(J269=7,'Etapa 2 - Análisis'!$AE$4,IF(J269=11,'Etapa 2 - Análisis'!$AI$4,IF(J269=3,'Etapa 2 - Análisis'!$AA$4,IF(J269=8,'Etapa 2 - Análisis'!$AF$4,IF(J269=12,'Etapa 2 - Análisis'!$AJ$4,IF(J269=16,'Etapa 2 - Análisis'!$AN$4,IF(J269=4,'Etapa 2 - Análisis'!$AB$4,IF(J269=5,'Etapa 2 - Análisis'!$AC$4,IF(J269=9,'Etapa 2 - Análisis'!$AG$4,IF(J269=13,'Etapa 2 - Análisis'!$AK$4,IF(J269=17,'Etapa 2 - Análisis'!$AO$4,IF(J269=18,'Etapa 2 - Análisis'!$AP$4,IF(J269=21,'Etapa 2 - Análisis'!$AS$4,IF(J269=22,'Etapa 2 - Análisis'!$AT$4,IF(J269=10,'Etapa 2 - Análisis'!$AH$4,IF(J269=14,'Etapa 2 - Análisis'!$AL$4,IF(J269=15,'Etapa 2 - Análisis'!$AM$4,IF(J269=19,'Etapa 2 - Análisis'!$AQ$4,IF(J269=20,'Etapa 2 - Análisis'!$AR$4,IF(J269=23,'Etapa 2 - Análisis'!$AU$4,IF(J269=24,'Etapa 2 - Análisis'!$AV$4,IF(J269=25,'Etapa 2 - Análisis'!$AW$4,IF(J269=26,'Etapa 2 - Análisis'!$Y$13,IF(J269=27,'Etapa 2 - Análisis'!$Z$13,IF(J269=28,'Etapa 2 - Análisis'!$AA$13,IF(J269=29,'Etapa 2 - Análisis'!$AB$13,IF(J269=30,'Etapa 2 - Análisis'!$AC$13,IF(J269=31,'Etapa 2 - Análisis'!$AD$13,IF(J269=32,'Etapa 2 - Análisis'!$AE$13,IF(J269=33,'Etapa 2 - Análisis'!$AF$13,IF(J269=34,'Etapa 2 - Análisis'!$AG$13,IF(J269=35,'Etapa 2 - Análisis'!$AH$13,IF(J269=36,'Etapa 2 - Análisis'!$AI$13,IF(J269=37,'Etapa 2 - Análisis'!$AJ$13,IF(J269=38,'Etapa 2 - Análisis'!$AK$13,IF(J269=39,'Etapa 2 - Análisis'!$AL$13,IF(J269=40,'Etapa 2 - Análisis'!$AM$13,IF(J269=41,'Etapa 2 - Análisis'!$Y$8,IF(J269=42,'Etapa 2 - Análisis'!$Z$8,IF(J269=43,'Etapa 2 - Análisis'!$AA$8,IF(J269=44,'Etapa 2 - Análisis'!$AB$8,IF(J269=45,'Etapa 2 - Análisis'!$AC$8,IF(J269=46,'Etapa 2 - Análisis'!$AD$8,IF(J269=47,'Etapa 2 - Análisis'!$AE$8,IF(J269=48,'Etapa 2 - Análisis'!$AF$8,IF(J269=49,'Etapa 2 - Análisis'!$AG$8,"Sin Zona")))))))))))))))))))))))))))))))))))))))))))))))))</f>
        <v>ZONA DE RIESGO BAJA</v>
      </c>
      <c r="L269" s="252" t="s">
        <v>320</v>
      </c>
      <c r="M269" s="80" t="s">
        <v>935</v>
      </c>
      <c r="N269" s="81" t="s">
        <v>225</v>
      </c>
      <c r="O269" s="187" t="s">
        <v>414</v>
      </c>
      <c r="P269" s="187" t="str">
        <f>IF($C$134="Oportunidad","NO APLICA","")</f>
        <v/>
      </c>
      <c r="Q269" s="252" t="s">
        <v>208</v>
      </c>
      <c r="R269" s="187">
        <f>IF(Q269="1 - Rara vez",1,IF(Q269="2 - Improbable",2,IF(Q269="3 - Posible",3,IF(Q269="4 - Probable",4,IF(Q269="5 - Casi seguro",5,IF(Q269="1 - Baja",6,IF(Q269="2 - Media",7,IF(Q269="3 - Alta",8,IF(Q269="NO APLICA","",IF(Q269="Seleccione",0))))))))))</f>
        <v>1</v>
      </c>
      <c r="S269" s="252" t="s">
        <v>221</v>
      </c>
      <c r="T269" s="187">
        <f>IF(S269="1 -Insignificante",1,IF(S269="2 -Menor",2,IF(S269="3 -Moderado",3,IF(S269="4 -Mayor",4,IF(S269="10 -Mayor",7,IF(S269="5 -Catastrófico",5,IF(S269="5 -Moderado",6,IF(S269="20 -Catastrófico",8,IF(S269="1 - Mínimo/Leve",9,IF(S269="2 - Importante",10,IF(S269="3 - Fuerte",11,IF(S269="NO APLICA","",IF(S269="Seleccione",0)))))))))))))</f>
        <v>6</v>
      </c>
      <c r="U269" s="42">
        <f>IF(AND(R269=1,T269=1),1,IF(AND(R269=1,T269=2),2,IF(AND(R269=1,T269=3),3,IF(AND(R269=1,T269=4),4,IF(AND(R269=1,T269=5),5,IF(AND(R269=2,T269=1),6,IF(AND(R269=2,T269=2),7,IF(AND(R269=2,T269=3),8,IF(AND(R269=2,T269=4),9,IF(AND(R269=2,T269=5),10,IF(AND(R269=3,T269=1),11,IF(AND(R269=3,T269=2),12,IF(AND(R269=3,T269=3),13,IF(AND(R269=3,T269=4),14,IF(AND(R269=3,T269=5),15,IF(AND(R269=4,T269=1),16,IF(AND(R269=4,T269=2),17,IF(AND(R269=4,T269=3),18,IF(AND(R269=4,T269=4),19,IF(AND(R269=4,T269=5),20,IF(AND(R269=5,T269=1),21,IF(AND(R269=5,T269=2),22,IF(AND(R269=5,T269=3),23,IF(AND(R269=5,T269=4),24,IF(AND(R269=5,T269=5),25,IF(AND(R269=1,T269=6),26,IF(AND(R269=1,T269=7),27,IF(AND(R269=1,T269=8),28,IF(AND(R269=2,T269=6),29,IF(AND(R269=2,T269=7),30,IF(AND(R269=2,T269=8),31,IF(AND(R269=3,T269=6),32,IF(AND(R269=3,T269=7),33,IF(AND(R269=3,T269=8),34,IF(AND(R269=4,T269=6),35,IF(AND(R269=4,T269=7),36,IF(AND(R269=4,T269=8),37,IF(AND(R269=5,T269=6),38,IF(AND(R269=5,T269=7),39,IF(AND(R269=5,T269=8),40,IF(AND(R269=6,T269=9),41,IF(AND(R269=6,T269=10),42,IF(AND(R269=6,T269=11),43,IF(AND(R269=7,T269=9),44,IF(AND(R269=7,T269=10),45,IF(AND(R269=7,T269=11),46,IF(AND(R269=8,T269=9),47,IF(AND(R269=8,T269=10),48,IF(AND(R269=8,T269=11),49,IF(AND(R269="",T269=""),"","Seleccione"))))))))))))))))))))))))))))))))))))))))))))))))))</f>
        <v>26</v>
      </c>
      <c r="V269" s="255" t="str">
        <f>IF(U269=1,'Etapa 2 - Análisis'!$Y$4,IF(U269=2,'Etapa 2 - Análisis'!$Z$4,IF(U269=6,'Etapa 2 - Análisis'!$AD$4,IF(U269=7,'Etapa 2 - Análisis'!$AE$4,IF(U269=11,'Etapa 2 - Análisis'!$AI$4,IF(U269=3,'Etapa 2 - Análisis'!$AA$4,IF(U269=8,'Etapa 2 - Análisis'!$AF$4,IF(U269=12,'Etapa 2 - Análisis'!$AJ$4,IF(U269=16,'Etapa 2 - Análisis'!$AN$4,IF(U269=4,'Etapa 2 - Análisis'!$AB$4,IF(U269=5,'Etapa 2 - Análisis'!$AC$4,IF(U269=9,'Etapa 2 - Análisis'!$AF$4,IF(U269=13,'Etapa 2 - Análisis'!$AK$4,IF(U269=17,'Etapa 2 - Análisis'!$AO$4,IF(U269=18,'Etapa 2 - Análisis'!$AP$4,IF(U269=21,'Etapa 2 - Análisis'!$AS$4,IF(U269=22,'Etapa 2 - Análisis'!$AT$4,IF(U269=10,'Etapa 2 - Análisis'!$AH$4,IF(U269=14,'Etapa 2 - Análisis'!$AL$4,IF(U269=15,'Etapa 2 - Análisis'!$AM$4,IF(U269=19,'Etapa 2 - Análisis'!$AQ$4,IF(U269=20,'Etapa 2 - Análisis'!$AR$4,IF(U269=23,'Etapa 2 - Análisis'!$AU$4,IF(U269=24,'Etapa 2 - Análisis'!$AV$4,IF(U269=25,'Etapa 2 - Análisis'!$AW$4,IF(U269=26,'Etapa 2 - Análisis'!$Y$13,IF(U269=27,'Etapa 2 - Análisis'!$Z$13,IF(U269=28,'Etapa 2 - Análisis'!$AA$13,IF(U269=29,'Etapa 2 - Análisis'!$AB$13,IF(U269=30,'Etapa 2 - Análisis'!$AC$13,IF(U269=31,'Etapa 2 - Análisis'!$AD$13,IF(U269=32,'Etapa 2 - Análisis'!$AE$13,IF(U269=33,'Etapa 2 - Análisis'!$AF$13,IF(U269=34,'Etapa 2 - Análisis'!$AG$13,IF(U269=35,'Etapa 2 - Análisis'!$AH$13,IF(U269=36,'Etapa 2 - Análisis'!$AI$13,IF(U269=37,'Etapa 2 - Análisis'!$AJ$13,IF(U269=38,'Etapa 2 - Análisis'!$AK$13,IF(U269=39,'Etapa 2 - Análisis'!$AL$13,IF(U269=40,'Etapa 2 - Análisis'!$AM$13,IF(U269=41,'Etapa 2 - Análisis'!$Y$8,IF(U269=42,'Etapa 2 - Análisis'!$Z$8,IF(U269=43,'Etapa 2 - Análisis'!$AA$8,IF(U269=44,'Etapa 2 - Análisis'!$AB$8,IF(U269=45,'Etapa 2 - Análisis'!$AC$8,IF(U269=46,'Etapa 2 - Análisis'!$AD$8,IF(U269=47,'Etapa 2 - Análisis'!$AE$8,IF(U269=48,'Etapa 2 - Análisis'!$AF$8,IF(U269=49,'Etapa 2 - Análisis'!$AG$8,IF(U269="","NO APLICA","Sin Zona"))))))))))))))))))))))))))))))))))))))))))))))))))</f>
        <v>ZONA DE RIESGO BAJA</v>
      </c>
      <c r="W269" s="228" t="s">
        <v>937</v>
      </c>
      <c r="X269" s="281" t="s">
        <v>938</v>
      </c>
      <c r="Y269" s="282"/>
      <c r="Z269" s="228" t="s">
        <v>724</v>
      </c>
      <c r="AA269" s="290" t="s">
        <v>939</v>
      </c>
    </row>
    <row r="270" spans="1:27" ht="24.75" customHeight="1" x14ac:dyDescent="0.25">
      <c r="A270" s="257"/>
      <c r="B270" s="259"/>
      <c r="C270" s="253"/>
      <c r="D270" s="205" t="s">
        <v>934</v>
      </c>
      <c r="E270" s="261"/>
      <c r="F270" s="253"/>
      <c r="G270" s="187"/>
      <c r="H270" s="253"/>
      <c r="I270" s="187"/>
      <c r="J270" s="42"/>
      <c r="K270" s="255"/>
      <c r="L270" s="253"/>
      <c r="M270" s="80" t="s">
        <v>936</v>
      </c>
      <c r="N270" s="81" t="s">
        <v>226</v>
      </c>
      <c r="O270" s="187" t="str">
        <f t="shared" ref="O270:P285" si="45">IF($C$134="Oportunidad","NO APLICA","")</f>
        <v/>
      </c>
      <c r="P270" s="187" t="s">
        <v>414</v>
      </c>
      <c r="Q270" s="253"/>
      <c r="R270" s="187"/>
      <c r="S270" s="253"/>
      <c r="T270" s="187"/>
      <c r="U270" s="42"/>
      <c r="V270" s="255"/>
      <c r="W270" s="228" t="s">
        <v>940</v>
      </c>
      <c r="X270" s="281" t="s">
        <v>426</v>
      </c>
      <c r="Y270" s="282"/>
      <c r="Z270" s="228" t="s">
        <v>941</v>
      </c>
      <c r="AA270" s="291"/>
    </row>
    <row r="271" spans="1:27" x14ac:dyDescent="0.25">
      <c r="A271" s="257"/>
      <c r="B271" s="259"/>
      <c r="C271" s="253"/>
      <c r="D271" s="205"/>
      <c r="E271" s="261"/>
      <c r="F271" s="253"/>
      <c r="G271" s="187"/>
      <c r="H271" s="253"/>
      <c r="I271" s="187"/>
      <c r="J271" s="42"/>
      <c r="K271" s="255"/>
      <c r="L271" s="253"/>
      <c r="M271" s="80"/>
      <c r="N271" s="81" t="s">
        <v>218</v>
      </c>
      <c r="O271" s="187" t="str">
        <f t="shared" si="45"/>
        <v/>
      </c>
      <c r="P271" s="187" t="str">
        <f t="shared" si="45"/>
        <v/>
      </c>
      <c r="Q271" s="253"/>
      <c r="R271" s="187"/>
      <c r="S271" s="253"/>
      <c r="T271" s="187"/>
      <c r="U271" s="42"/>
      <c r="V271" s="255"/>
      <c r="W271" s="233"/>
      <c r="X271" s="234"/>
      <c r="Y271" s="234"/>
      <c r="Z271" s="233"/>
      <c r="AA271" s="291"/>
    </row>
    <row r="272" spans="1:27" x14ac:dyDescent="0.25">
      <c r="A272" s="257"/>
      <c r="B272" s="259"/>
      <c r="C272" s="253"/>
      <c r="D272" s="205"/>
      <c r="E272" s="261"/>
      <c r="F272" s="253"/>
      <c r="G272" s="187"/>
      <c r="H272" s="253"/>
      <c r="I272" s="187"/>
      <c r="J272" s="42"/>
      <c r="K272" s="255"/>
      <c r="L272" s="253"/>
      <c r="M272" s="80"/>
      <c r="N272" s="81" t="s">
        <v>218</v>
      </c>
      <c r="O272" s="187" t="str">
        <f t="shared" si="45"/>
        <v/>
      </c>
      <c r="P272" s="187" t="str">
        <f t="shared" si="45"/>
        <v/>
      </c>
      <c r="Q272" s="253"/>
      <c r="R272" s="187"/>
      <c r="S272" s="253"/>
      <c r="T272" s="187"/>
      <c r="U272" s="42"/>
      <c r="V272" s="255"/>
      <c r="W272" s="228"/>
      <c r="X272" s="229"/>
      <c r="Y272" s="229"/>
      <c r="Z272" s="228"/>
      <c r="AA272" s="291"/>
    </row>
    <row r="273" spans="1:27" x14ac:dyDescent="0.25">
      <c r="A273" s="257"/>
      <c r="B273" s="260"/>
      <c r="C273" s="254"/>
      <c r="E273" s="261"/>
      <c r="F273" s="254"/>
      <c r="G273" s="187"/>
      <c r="H273" s="254"/>
      <c r="I273" s="187"/>
      <c r="J273" s="42"/>
      <c r="K273" s="255"/>
      <c r="L273" s="254"/>
      <c r="M273" s="224"/>
      <c r="N273" s="81" t="s">
        <v>218</v>
      </c>
      <c r="O273" s="187" t="str">
        <f t="shared" si="45"/>
        <v/>
      </c>
      <c r="P273" s="187" t="str">
        <f t="shared" si="45"/>
        <v/>
      </c>
      <c r="Q273" s="254"/>
      <c r="R273" s="187"/>
      <c r="S273" s="254"/>
      <c r="T273" s="187"/>
      <c r="U273" s="42"/>
      <c r="V273" s="255"/>
      <c r="W273" s="233"/>
      <c r="X273" s="234"/>
      <c r="Y273" s="234"/>
      <c r="Z273" s="233"/>
      <c r="AA273" s="292"/>
    </row>
    <row r="274" spans="1:27" ht="139.5" customHeight="1" x14ac:dyDescent="0.25">
      <c r="A274" s="257">
        <v>50</v>
      </c>
      <c r="B274" s="258" t="s">
        <v>943</v>
      </c>
      <c r="C274" s="252" t="s">
        <v>333</v>
      </c>
      <c r="D274" s="145" t="s">
        <v>945</v>
      </c>
      <c r="E274" s="261" t="s">
        <v>944</v>
      </c>
      <c r="F274" s="252" t="s">
        <v>205</v>
      </c>
      <c r="G274" s="187">
        <f>IF(F274="1 - Rara vez",1,IF(F274="2 - Improbable",2,IF(F274="3 - Posible",3,IF(F274="4 - Probable",4,IF(F274="5 - Casi seguro",5,IF(F274="1 - Baja",6,IF(F274="2 - Media",7,IF(F274="3 - Alta",8,IF(F274="Seleccione",0)))))))))</f>
        <v>4</v>
      </c>
      <c r="H274" s="252" t="s">
        <v>221</v>
      </c>
      <c r="I274" s="187">
        <f>IF(H274="1 -Insignificante",1,IF(H274="2 -Menor",2,IF(H274="3 -Moderado",3,IF(H274="5 -Moderado",6,IF(H274="4 -Mayor",4,IF(H274="10 -Mayor",7,IF(H274="5 -Catastrófico",5,IF(H274="20 -Catastrófico",8,IF(H274="1 - Mínimo/Leve",9,IF(H274="2 - Importante",10,IF(H274="3 - Fuerte",11,IF(H274="Seleccione",0))))))))))))</f>
        <v>6</v>
      </c>
      <c r="J274" s="42">
        <f>IF(AND(G274=1,I274=1),1,IF(AND(G274=1,I274=2),2,IF(AND(G274=1,I274=3),3,IF(AND(G274=1,I274=4),4,IF(AND(G274=1,I274=5),5,IF(AND(G274=2,I274=1),6,IF(AND(G274=2,I274=2),7,IF(AND(G274=2,I274=3),8,IF(AND(G274=2,I274=4),9,IF(AND(G274=2,I274=5),10,IF(AND(G274=3,I274=1),11,IF(AND(G274=3,I274=2),12,IF(AND(G274=3,I274=3),13,IF(AND(G274=3,I274=4),14,IF(AND(G274=3,I274=5),15,IF(AND(G274=4,I274=1),16,IF(AND(G274=4,I274=2),17,IF(AND(G274=4,I274=3),18,IF(AND(G274=4,I274=4),19,IF(AND(G274=4,I274=5),20,IF(AND(G274=5,I274=1),21,IF(AND(G274=5,I274=2),22,IF(AND(G274=5,I274=3),23,IF(AND(G274=5,I274=4),24,IF(AND(G274=5,I274=5),25,IF(AND(G274=1,I274=6),26,IF(AND(G274=1,I274=7),27,IF(AND(G274=1,I274=8),28,IF(AND(G274=2,I274=6),29,IF(AND(G274=2,I274=7),30,IF(AND(G274=2,I274=8),31,IF(AND(G274=3,I274=6),32,IF(AND(G274=3,I274=7),33,IF(AND(G274=3,I274=8),34,IF(AND(G274=4,I274=6),35,IF(AND(G274=4,I274=7),36,IF(AND(G274=4,I274=8),37,IF(AND(G274=5,I274=6),38,IF(AND(G274=5,I274=7),39,IF(AND(G274=5,I274=8),40,IF(AND(G274=6,I274=9),41,IF(AND(G274=6,I274=10),42,IF(AND(G274=6,I274=11),43,IF(AND(G274=7,I274=9),44,IF(AND(G274=7,I274=10),45,IF(AND(G274=7,I274=11),46,IF(AND(G274=8,I274=9),47,IF(AND(G274=8,I274=10),48,IF(AND(G274=8,I274=11),49,"Seleccione")))))))))))))))))))))))))))))))))))))))))))))))))</f>
        <v>35</v>
      </c>
      <c r="K274" s="255" t="str">
        <f>IF(J274=1,'Etapa 2 - Análisis'!$Y$4,IF(J274=2,'Etapa 2 - Análisis'!$Z$4,IF(J274=6,'Etapa 2 - Análisis'!$AD$4,IF(J274=7,'Etapa 2 - Análisis'!$AE$4,IF(J274=11,'Etapa 2 - Análisis'!$AI$4,IF(J274=3,'Etapa 2 - Análisis'!$AA$4,IF(J274=8,'Etapa 2 - Análisis'!$AF$4,IF(J274=12,'Etapa 2 - Análisis'!$AJ$4,IF(J274=16,'Etapa 2 - Análisis'!$AN$4,IF(J274=4,'Etapa 2 - Análisis'!$AB$4,IF(J274=5,'Etapa 2 - Análisis'!$AC$4,IF(J274=9,'Etapa 2 - Análisis'!$AG$4,IF(J274=13,'Etapa 2 - Análisis'!$AK$4,IF(J274=17,'Etapa 2 - Análisis'!$AO$4,IF(J274=18,'Etapa 2 - Análisis'!$AP$4,IF(J274=21,'Etapa 2 - Análisis'!$AS$4,IF(J274=22,'Etapa 2 - Análisis'!$AT$4,IF(J274=10,'Etapa 2 - Análisis'!$AH$4,IF(J274=14,'Etapa 2 - Análisis'!$AL$4,IF(J274=15,'Etapa 2 - Análisis'!$AM$4,IF(J274=19,'Etapa 2 - Análisis'!$AQ$4,IF(J274=20,'Etapa 2 - Análisis'!$AR$4,IF(J274=23,'Etapa 2 - Análisis'!$AU$4,IF(J274=24,'Etapa 2 - Análisis'!$AV$4,IF(J274=25,'Etapa 2 - Análisis'!$AW$4,IF(J274=26,'Etapa 2 - Análisis'!$Y$13,IF(J274=27,'Etapa 2 - Análisis'!$Z$13,IF(J274=28,'Etapa 2 - Análisis'!$AA$13,IF(J274=29,'Etapa 2 - Análisis'!$AB$13,IF(J274=30,'Etapa 2 - Análisis'!$AC$13,IF(J274=31,'Etapa 2 - Análisis'!$AD$13,IF(J274=32,'Etapa 2 - Análisis'!$AE$13,IF(J274=33,'Etapa 2 - Análisis'!$AF$13,IF(J274=34,'Etapa 2 - Análisis'!$AG$13,IF(J274=35,'Etapa 2 - Análisis'!$AH$13,IF(J274=36,'Etapa 2 - Análisis'!$AI$13,IF(J274=37,'Etapa 2 - Análisis'!$AJ$13,IF(J274=38,'Etapa 2 - Análisis'!$AK$13,IF(J274=39,'Etapa 2 - Análisis'!$AL$13,IF(J274=40,'Etapa 2 - Análisis'!$AM$13,IF(J274=41,'Etapa 2 - Análisis'!$Y$8,IF(J274=42,'Etapa 2 - Análisis'!$Z$8,IF(J274=43,'Etapa 2 - Análisis'!$AA$8,IF(J274=44,'Etapa 2 - Análisis'!$AB$8,IF(J274=45,'Etapa 2 - Análisis'!$AC$8,IF(J274=46,'Etapa 2 - Análisis'!$AD$8,IF(J274=47,'Etapa 2 - Análisis'!$AE$8,IF(J274=48,'Etapa 2 - Análisis'!$AF$8,IF(J274=49,'Etapa 2 - Análisis'!$AG$8,"Sin Zona")))))))))))))))))))))))))))))))))))))))))))))))))</f>
        <v>ZONA DE RIESGO MODERADA</v>
      </c>
      <c r="L274" s="252" t="s">
        <v>321</v>
      </c>
      <c r="M274" s="235"/>
      <c r="N274" s="81" t="s">
        <v>218</v>
      </c>
      <c r="O274" s="187"/>
      <c r="P274" s="187" t="str">
        <f>IF($C$134="Oportunidad","NO APLICA","")</f>
        <v/>
      </c>
      <c r="Q274" s="252" t="s">
        <v>208</v>
      </c>
      <c r="R274" s="187">
        <f>IF(Q274="1 - Rara vez",1,IF(Q274="2 - Improbable",2,IF(Q274="3 - Posible",3,IF(Q274="4 - Probable",4,IF(Q274="5 - Casi seguro",5,IF(Q274="1 - Baja",6,IF(Q274="2 - Media",7,IF(Q274="3 - Alta",8,IF(Q274="NO APLICA","",IF(Q274="Seleccione",0))))))))))</f>
        <v>1</v>
      </c>
      <c r="S274" s="252" t="s">
        <v>221</v>
      </c>
      <c r="T274" s="187">
        <f>IF(S274="1 -Insignificante",1,IF(S274="2 -Menor",2,IF(S274="3 -Moderado",3,IF(S274="4 -Mayor",4,IF(S274="10 -Mayor",7,IF(S274="5 -Catastrófico",5,IF(S274="5 -Moderado",6,IF(S274="20 -Catastrófico",8,IF(S274="1 - Mínimo/Leve",9,IF(S274="2 - Importante",10,IF(S274="3 - Fuerte",11,IF(S274="NO APLICA","",IF(S274="Seleccione",0)))))))))))))</f>
        <v>6</v>
      </c>
      <c r="U274" s="42">
        <f>IF(AND(R274=1,T274=1),1,IF(AND(R274=1,T274=2),2,IF(AND(R274=1,T274=3),3,IF(AND(R274=1,T274=4),4,IF(AND(R274=1,T274=5),5,IF(AND(R274=2,T274=1),6,IF(AND(R274=2,T274=2),7,IF(AND(R274=2,T274=3),8,IF(AND(R274=2,T274=4),9,IF(AND(R274=2,T274=5),10,IF(AND(R274=3,T274=1),11,IF(AND(R274=3,T274=2),12,IF(AND(R274=3,T274=3),13,IF(AND(R274=3,T274=4),14,IF(AND(R274=3,T274=5),15,IF(AND(R274=4,T274=1),16,IF(AND(R274=4,T274=2),17,IF(AND(R274=4,T274=3),18,IF(AND(R274=4,T274=4),19,IF(AND(R274=4,T274=5),20,IF(AND(R274=5,T274=1),21,IF(AND(R274=5,T274=2),22,IF(AND(R274=5,T274=3),23,IF(AND(R274=5,T274=4),24,IF(AND(R274=5,T274=5),25,IF(AND(R274=1,T274=6),26,IF(AND(R274=1,T274=7),27,IF(AND(R274=1,T274=8),28,IF(AND(R274=2,T274=6),29,IF(AND(R274=2,T274=7),30,IF(AND(R274=2,T274=8),31,IF(AND(R274=3,T274=6),32,IF(AND(R274=3,T274=7),33,IF(AND(R274=3,T274=8),34,IF(AND(R274=4,T274=6),35,IF(AND(R274=4,T274=7),36,IF(AND(R274=4,T274=8),37,IF(AND(R274=5,T274=6),38,IF(AND(R274=5,T274=7),39,IF(AND(R274=5,T274=8),40,IF(AND(R274=6,T274=9),41,IF(AND(R274=6,T274=10),42,IF(AND(R274=6,T274=11),43,IF(AND(R274=7,T274=9),44,IF(AND(R274=7,T274=10),45,IF(AND(R274=7,T274=11),46,IF(AND(R274=8,T274=9),47,IF(AND(R274=8,T274=10),48,IF(AND(R274=8,T274=11),49,IF(AND(R274="",T274=""),"","Seleccione"))))))))))))))))))))))))))))))))))))))))))))))))))</f>
        <v>26</v>
      </c>
      <c r="V274" s="255" t="str">
        <f>IF(U274=1,'Etapa 2 - Análisis'!$Y$4,IF(U274=2,'Etapa 2 - Análisis'!$Z$4,IF(U274=6,'Etapa 2 - Análisis'!$AD$4,IF(U274=7,'Etapa 2 - Análisis'!$AE$4,IF(U274=11,'Etapa 2 - Análisis'!$AI$4,IF(U274=3,'Etapa 2 - Análisis'!$AA$4,IF(U274=8,'Etapa 2 - Análisis'!$AF$4,IF(U274=12,'Etapa 2 - Análisis'!$AJ$4,IF(U274=16,'Etapa 2 - Análisis'!$AN$4,IF(U274=4,'Etapa 2 - Análisis'!$AB$4,IF(U274=5,'Etapa 2 - Análisis'!$AC$4,IF(U274=9,'Etapa 2 - Análisis'!$AF$4,IF(U274=13,'Etapa 2 - Análisis'!$AK$4,IF(U274=17,'Etapa 2 - Análisis'!$AO$4,IF(U274=18,'Etapa 2 - Análisis'!$AP$4,IF(U274=21,'Etapa 2 - Análisis'!$AS$4,IF(U274=22,'Etapa 2 - Análisis'!$AT$4,IF(U274=10,'Etapa 2 - Análisis'!$AH$4,IF(U274=14,'Etapa 2 - Análisis'!$AL$4,IF(U274=15,'Etapa 2 - Análisis'!$AM$4,IF(U274=19,'Etapa 2 - Análisis'!$AQ$4,IF(U274=20,'Etapa 2 - Análisis'!$AR$4,IF(U274=23,'Etapa 2 - Análisis'!$AU$4,IF(U274=24,'Etapa 2 - Análisis'!$AV$4,IF(U274=25,'Etapa 2 - Análisis'!$AW$4,IF(U274=26,'Etapa 2 - Análisis'!$Y$13,IF(U274=27,'Etapa 2 - Análisis'!$Z$13,IF(U274=28,'Etapa 2 - Análisis'!$AA$13,IF(U274=29,'Etapa 2 - Análisis'!$AB$13,IF(U274=30,'Etapa 2 - Análisis'!$AC$13,IF(U274=31,'Etapa 2 - Análisis'!$AD$13,IF(U274=32,'Etapa 2 - Análisis'!$AE$13,IF(U274=33,'Etapa 2 - Análisis'!$AF$13,IF(U274=34,'Etapa 2 - Análisis'!$AG$13,IF(U274=35,'Etapa 2 - Análisis'!$AH$13,IF(U274=36,'Etapa 2 - Análisis'!$AI$13,IF(U274=37,'Etapa 2 - Análisis'!$AJ$13,IF(U274=38,'Etapa 2 - Análisis'!$AK$13,IF(U274=39,'Etapa 2 - Análisis'!$AL$13,IF(U274=40,'Etapa 2 - Análisis'!$AM$13,IF(U274=41,'Etapa 2 - Análisis'!$Y$8,IF(U274=42,'Etapa 2 - Análisis'!$Z$8,IF(U274=43,'Etapa 2 - Análisis'!$AA$8,IF(U274=44,'Etapa 2 - Análisis'!$AB$8,IF(U274=45,'Etapa 2 - Análisis'!$AC$8,IF(U274=46,'Etapa 2 - Análisis'!$AD$8,IF(U274=47,'Etapa 2 - Análisis'!$AE$8,IF(U274=48,'Etapa 2 - Análisis'!$AF$8,IF(U274=49,'Etapa 2 - Análisis'!$AG$8,IF(U274="","NO APLICA","Sin Zona"))))))))))))))))))))))))))))))))))))))))))))))))))</f>
        <v>ZONA DE RIESGO BAJA</v>
      </c>
      <c r="W274" s="216" t="s">
        <v>946</v>
      </c>
      <c r="X274" s="236" t="s">
        <v>569</v>
      </c>
      <c r="Y274" s="237" t="s">
        <v>442</v>
      </c>
      <c r="Z274" s="216" t="s">
        <v>570</v>
      </c>
      <c r="AA274" s="256" t="s">
        <v>946</v>
      </c>
    </row>
    <row r="275" spans="1:27" x14ac:dyDescent="0.25">
      <c r="A275" s="257"/>
      <c r="B275" s="259"/>
      <c r="C275" s="253"/>
      <c r="D275" s="196"/>
      <c r="E275" s="261"/>
      <c r="F275" s="253"/>
      <c r="G275" s="187"/>
      <c r="H275" s="253"/>
      <c r="I275" s="187"/>
      <c r="J275" s="42"/>
      <c r="K275" s="255"/>
      <c r="L275" s="253"/>
      <c r="M275" s="80"/>
      <c r="N275" s="81" t="s">
        <v>218</v>
      </c>
      <c r="O275" s="187" t="str">
        <f t="shared" si="45"/>
        <v/>
      </c>
      <c r="P275" s="187" t="str">
        <f t="shared" si="45"/>
        <v/>
      </c>
      <c r="Q275" s="253"/>
      <c r="R275" s="187"/>
      <c r="S275" s="253"/>
      <c r="T275" s="187"/>
      <c r="U275" s="42"/>
      <c r="V275" s="255"/>
      <c r="W275" s="228"/>
      <c r="X275" s="229"/>
      <c r="Y275" s="229"/>
      <c r="Z275" s="228"/>
      <c r="AA275" s="256"/>
    </row>
    <row r="276" spans="1:27" x14ac:dyDescent="0.25">
      <c r="A276" s="257"/>
      <c r="B276" s="259"/>
      <c r="C276" s="253"/>
      <c r="D276" s="196"/>
      <c r="E276" s="261"/>
      <c r="F276" s="253"/>
      <c r="G276" s="187"/>
      <c r="H276" s="253"/>
      <c r="I276" s="187"/>
      <c r="J276" s="42"/>
      <c r="K276" s="255"/>
      <c r="L276" s="253"/>
      <c r="M276" s="80"/>
      <c r="N276" s="81" t="s">
        <v>218</v>
      </c>
      <c r="O276" s="187" t="str">
        <f t="shared" si="45"/>
        <v/>
      </c>
      <c r="P276" s="187" t="str">
        <f t="shared" si="45"/>
        <v/>
      </c>
      <c r="Q276" s="253"/>
      <c r="R276" s="187"/>
      <c r="S276" s="253"/>
      <c r="T276" s="187"/>
      <c r="U276" s="42"/>
      <c r="V276" s="255"/>
      <c r="W276" s="228"/>
      <c r="X276" s="229"/>
      <c r="Y276" s="229"/>
      <c r="Z276" s="228"/>
      <c r="AA276" s="256"/>
    </row>
    <row r="277" spans="1:27" x14ac:dyDescent="0.25">
      <c r="A277" s="257"/>
      <c r="B277" s="259"/>
      <c r="C277" s="253"/>
      <c r="D277" s="188"/>
      <c r="E277" s="261"/>
      <c r="F277" s="253"/>
      <c r="G277" s="187"/>
      <c r="H277" s="253"/>
      <c r="I277" s="187"/>
      <c r="J277" s="42"/>
      <c r="K277" s="255"/>
      <c r="L277" s="253"/>
      <c r="M277" s="80"/>
      <c r="N277" s="81" t="s">
        <v>218</v>
      </c>
      <c r="O277" s="187" t="str">
        <f t="shared" si="45"/>
        <v/>
      </c>
      <c r="P277" s="187" t="str">
        <f t="shared" si="45"/>
        <v/>
      </c>
      <c r="Q277" s="253"/>
      <c r="R277" s="187"/>
      <c r="S277" s="253"/>
      <c r="T277" s="187"/>
      <c r="U277" s="42"/>
      <c r="V277" s="255"/>
      <c r="W277" s="228"/>
      <c r="X277" s="229"/>
      <c r="Y277" s="229"/>
      <c r="Z277" s="228"/>
      <c r="AA277" s="256"/>
    </row>
    <row r="278" spans="1:27" x14ac:dyDescent="0.25">
      <c r="A278" s="257"/>
      <c r="B278" s="260"/>
      <c r="C278" s="254"/>
      <c r="D278" s="126"/>
      <c r="E278" s="261"/>
      <c r="F278" s="254"/>
      <c r="G278" s="187"/>
      <c r="H278" s="254"/>
      <c r="I278" s="187"/>
      <c r="J278" s="42"/>
      <c r="K278" s="255"/>
      <c r="L278" s="254"/>
      <c r="M278" s="80"/>
      <c r="N278" s="81" t="s">
        <v>218</v>
      </c>
      <c r="O278" s="187" t="str">
        <f t="shared" si="45"/>
        <v/>
      </c>
      <c r="P278" s="187" t="str">
        <f t="shared" si="45"/>
        <v/>
      </c>
      <c r="Q278" s="254"/>
      <c r="R278" s="187"/>
      <c r="S278" s="254"/>
      <c r="T278" s="187"/>
      <c r="U278" s="42"/>
      <c r="V278" s="255"/>
      <c r="W278" s="233"/>
      <c r="X278" s="234"/>
      <c r="Y278" s="234"/>
      <c r="Z278" s="233"/>
      <c r="AA278" s="256"/>
    </row>
    <row r="279" spans="1:27" ht="42.75" customHeight="1" x14ac:dyDescent="0.25">
      <c r="A279" s="257">
        <v>51</v>
      </c>
      <c r="B279" s="258" t="s">
        <v>948</v>
      </c>
      <c r="C279" s="252" t="s">
        <v>333</v>
      </c>
      <c r="D279" s="205" t="s">
        <v>949</v>
      </c>
      <c r="E279" s="262" t="s">
        <v>950</v>
      </c>
      <c r="F279" s="252" t="s">
        <v>209</v>
      </c>
      <c r="G279" s="187">
        <f>IF(F279="1 - Rara vez",1,IF(F279="2 - Improbable",2,IF(F279="3 - Posible",3,IF(F279="4 - Probable",4,IF(F279="5 - Casi seguro",5,IF(F279="1 - Baja",6,IF(F279="2 - Media",7,IF(F279="3 - Alta",8,IF(F279="Seleccione",0)))))))))</f>
        <v>5</v>
      </c>
      <c r="H279" s="252" t="s">
        <v>222</v>
      </c>
      <c r="I279" s="187">
        <f>IF(H279="1 -Insignificante",1,IF(H279="2 -Menor",2,IF(H279="3 -Moderado",3,IF(H279="5 -Moderado",6,IF(H279="4 -Mayor",4,IF(H279="10 -Mayor",7,IF(H279="5 -Catastrófico",5,IF(H279="20 -Catastrófico",8,IF(H279="1 - Mínimo/Leve",9,IF(H279="2 - Importante",10,IF(H279="3 - Fuerte",11,IF(H279="Seleccione",0))))))))))))</f>
        <v>7</v>
      </c>
      <c r="J279" s="42">
        <f>IF(AND(G279=1,I279=1),1,IF(AND(G279=1,I279=2),2,IF(AND(G279=1,I279=3),3,IF(AND(G279=1,I279=4),4,IF(AND(G279=1,I279=5),5,IF(AND(G279=2,I279=1),6,IF(AND(G279=2,I279=2),7,IF(AND(G279=2,I279=3),8,IF(AND(G279=2,I279=4),9,IF(AND(G279=2,I279=5),10,IF(AND(G279=3,I279=1),11,IF(AND(G279=3,I279=2),12,IF(AND(G279=3,I279=3),13,IF(AND(G279=3,I279=4),14,IF(AND(G279=3,I279=5),15,IF(AND(G279=4,I279=1),16,IF(AND(G279=4,I279=2),17,IF(AND(G279=4,I279=3),18,IF(AND(G279=4,I279=4),19,IF(AND(G279=4,I279=5),20,IF(AND(G279=5,I279=1),21,IF(AND(G279=5,I279=2),22,IF(AND(G279=5,I279=3),23,IF(AND(G279=5,I279=4),24,IF(AND(G279=5,I279=5),25,IF(AND(G279=1,I279=6),26,IF(AND(G279=1,I279=7),27,IF(AND(G279=1,I279=8),28,IF(AND(G279=2,I279=6),29,IF(AND(G279=2,I279=7),30,IF(AND(G279=2,I279=8),31,IF(AND(G279=3,I279=6),32,IF(AND(G279=3,I279=7),33,IF(AND(G279=3,I279=8),34,IF(AND(G279=4,I279=6),35,IF(AND(G279=4,I279=7),36,IF(AND(G279=4,I279=8),37,IF(AND(G279=5,I279=6),38,IF(AND(G279=5,I279=7),39,IF(AND(G279=5,I279=8),40,IF(AND(G279=6,I279=9),41,IF(AND(G279=6,I279=10),42,IF(AND(G279=6,I279=11),43,IF(AND(G279=7,I279=9),44,IF(AND(G279=7,I279=10),45,IF(AND(G279=7,I279=11),46,IF(AND(G279=8,I279=9),47,IF(AND(G279=8,I279=10),48,IF(AND(G279=8,I279=11),49,"Seleccione")))))))))))))))))))))))))))))))))))))))))))))))))</f>
        <v>39</v>
      </c>
      <c r="K279" s="255" t="str">
        <f>IF(J279=1,'Etapa 2 - Análisis'!$Y$4,IF(J279=2,'Etapa 2 - Análisis'!$Z$4,IF(J279=6,'Etapa 2 - Análisis'!$AD$4,IF(J279=7,'Etapa 2 - Análisis'!$AE$4,IF(J279=11,'Etapa 2 - Análisis'!$AI$4,IF(J279=3,'Etapa 2 - Análisis'!$AA$4,IF(J279=8,'Etapa 2 - Análisis'!$AF$4,IF(J279=12,'Etapa 2 - Análisis'!$AJ$4,IF(J279=16,'Etapa 2 - Análisis'!$AN$4,IF(J279=4,'Etapa 2 - Análisis'!$AB$4,IF(J279=5,'Etapa 2 - Análisis'!$AC$4,IF(J279=9,'Etapa 2 - Análisis'!$AG$4,IF(J279=13,'Etapa 2 - Análisis'!$AK$4,IF(J279=17,'Etapa 2 - Análisis'!$AO$4,IF(J279=18,'Etapa 2 - Análisis'!$AP$4,IF(J279=21,'Etapa 2 - Análisis'!$AS$4,IF(J279=22,'Etapa 2 - Análisis'!$AT$4,IF(J279=10,'Etapa 2 - Análisis'!$AH$4,IF(J279=14,'Etapa 2 - Análisis'!$AL$4,IF(J279=15,'Etapa 2 - Análisis'!$AM$4,IF(J279=19,'Etapa 2 - Análisis'!$AQ$4,IF(J279=20,'Etapa 2 - Análisis'!$AR$4,IF(J279=23,'Etapa 2 - Análisis'!$AU$4,IF(J279=24,'Etapa 2 - Análisis'!$AV$4,IF(J279=25,'Etapa 2 - Análisis'!$AW$4,IF(J279=26,'Etapa 2 - Análisis'!$Y$13,IF(J279=27,'Etapa 2 - Análisis'!$Z$13,IF(J279=28,'Etapa 2 - Análisis'!$AA$13,IF(J279=29,'Etapa 2 - Análisis'!$AB$13,IF(J279=30,'Etapa 2 - Análisis'!$AC$13,IF(J279=31,'Etapa 2 - Análisis'!$AD$13,IF(J279=32,'Etapa 2 - Análisis'!$AE$13,IF(J279=33,'Etapa 2 - Análisis'!$AF$13,IF(J279=34,'Etapa 2 - Análisis'!$AG$13,IF(J279=35,'Etapa 2 - Análisis'!$AH$13,IF(J279=36,'Etapa 2 - Análisis'!$AI$13,IF(J279=37,'Etapa 2 - Análisis'!$AJ$13,IF(J279=38,'Etapa 2 - Análisis'!$AK$13,IF(J279=39,'Etapa 2 - Análisis'!$AL$13,IF(J279=40,'Etapa 2 - Análisis'!$AM$13,IF(J279=41,'Etapa 2 - Análisis'!$Y$8,IF(J279=42,'Etapa 2 - Análisis'!$Z$8,IF(J279=43,'Etapa 2 - Análisis'!$AA$8,IF(J279=44,'Etapa 2 - Análisis'!$AB$8,IF(J279=45,'Etapa 2 - Análisis'!$AC$8,IF(J279=46,'Etapa 2 - Análisis'!$AD$8,IF(J279=47,'Etapa 2 - Análisis'!$AE$8,IF(J279=48,'Etapa 2 - Análisis'!$AF$8,IF(J279=49,'Etapa 2 - Análisis'!$AG$8,"Sin Zona")))))))))))))))))))))))))))))))))))))))))))))))))</f>
        <v>ZONA DE RIESGO ALTA</v>
      </c>
      <c r="L279" s="252" t="s">
        <v>321</v>
      </c>
      <c r="M279" s="80" t="s">
        <v>952</v>
      </c>
      <c r="N279" s="81" t="s">
        <v>225</v>
      </c>
      <c r="O279" s="187" t="s">
        <v>414</v>
      </c>
      <c r="P279" s="187" t="str">
        <f>IF($C$134="Oportunidad","NO APLICA","")</f>
        <v/>
      </c>
      <c r="Q279" s="252" t="s">
        <v>208</v>
      </c>
      <c r="R279" s="187">
        <f>IF(Q279="1 - Rara vez",1,IF(Q279="2 - Improbable",2,IF(Q279="3 - Posible",3,IF(Q279="4 - Probable",4,IF(Q279="5 - Casi seguro",5,IF(Q279="1 - Baja",6,IF(Q279="2 - Media",7,IF(Q279="3 - Alta",8,IF(Q279="NO APLICA","",IF(Q279="Seleccione",0))))))))))</f>
        <v>1</v>
      </c>
      <c r="S279" s="252" t="s">
        <v>222</v>
      </c>
      <c r="T279" s="187">
        <f>IF(S279="1 -Insignificante",1,IF(S279="2 -Menor",2,IF(S279="3 -Moderado",3,IF(S279="4 -Mayor",4,IF(S279="10 -Mayor",7,IF(S279="5 -Catastrófico",5,IF(S279="5 -Moderado",6,IF(S279="20 -Catastrófico",8,IF(S279="1 - Mínimo/Leve",9,IF(S279="2 - Importante",10,IF(S279="3 - Fuerte",11,IF(S279="NO APLICA","",IF(S279="Seleccione",0)))))))))))))</f>
        <v>7</v>
      </c>
      <c r="U279" s="42">
        <f>IF(AND(R279=1,T279=1),1,IF(AND(R279=1,T279=2),2,IF(AND(R279=1,T279=3),3,IF(AND(R279=1,T279=4),4,IF(AND(R279=1,T279=5),5,IF(AND(R279=2,T279=1),6,IF(AND(R279=2,T279=2),7,IF(AND(R279=2,T279=3),8,IF(AND(R279=2,T279=4),9,IF(AND(R279=2,T279=5),10,IF(AND(R279=3,T279=1),11,IF(AND(R279=3,T279=2),12,IF(AND(R279=3,T279=3),13,IF(AND(R279=3,T279=4),14,IF(AND(R279=3,T279=5),15,IF(AND(R279=4,T279=1),16,IF(AND(R279=4,T279=2),17,IF(AND(R279=4,T279=3),18,IF(AND(R279=4,T279=4),19,IF(AND(R279=4,T279=5),20,IF(AND(R279=5,T279=1),21,IF(AND(R279=5,T279=2),22,IF(AND(R279=5,T279=3),23,IF(AND(R279=5,T279=4),24,IF(AND(R279=5,T279=5),25,IF(AND(R279=1,T279=6),26,IF(AND(R279=1,T279=7),27,IF(AND(R279=1,T279=8),28,IF(AND(R279=2,T279=6),29,IF(AND(R279=2,T279=7),30,IF(AND(R279=2,T279=8),31,IF(AND(R279=3,T279=6),32,IF(AND(R279=3,T279=7),33,IF(AND(R279=3,T279=8),34,IF(AND(R279=4,T279=6),35,IF(AND(R279=4,T279=7),36,IF(AND(R279=4,T279=8),37,IF(AND(R279=5,T279=6),38,IF(AND(R279=5,T279=7),39,IF(AND(R279=5,T279=8),40,IF(AND(R279=6,T279=9),41,IF(AND(R279=6,T279=10),42,IF(AND(R279=6,T279=11),43,IF(AND(R279=7,T279=9),44,IF(AND(R279=7,T279=10),45,IF(AND(R279=7,T279=11),46,IF(AND(R279=8,T279=9),47,IF(AND(R279=8,T279=10),48,IF(AND(R279=8,T279=11),49,IF(AND(R279="",T279=""),"","Seleccione"))))))))))))))))))))))))))))))))))))))))))))))))))</f>
        <v>27</v>
      </c>
      <c r="V279" s="255" t="str">
        <f>IF(U279=1,'Etapa 2 - Análisis'!$Y$4,IF(U279=2,'Etapa 2 - Análisis'!$Z$4,IF(U279=6,'Etapa 2 - Análisis'!$AD$4,IF(U279=7,'Etapa 2 - Análisis'!$AE$4,IF(U279=11,'Etapa 2 - Análisis'!$AI$4,IF(U279=3,'Etapa 2 - Análisis'!$AA$4,IF(U279=8,'Etapa 2 - Análisis'!$AF$4,IF(U279=12,'Etapa 2 - Análisis'!$AJ$4,IF(U279=16,'Etapa 2 - Análisis'!$AN$4,IF(U279=4,'Etapa 2 - Análisis'!$AB$4,IF(U279=5,'Etapa 2 - Análisis'!$AC$4,IF(U279=9,'Etapa 2 - Análisis'!$AF$4,IF(U279=13,'Etapa 2 - Análisis'!$AK$4,IF(U279=17,'Etapa 2 - Análisis'!$AO$4,IF(U279=18,'Etapa 2 - Análisis'!$AP$4,IF(U279=21,'Etapa 2 - Análisis'!$AS$4,IF(U279=22,'Etapa 2 - Análisis'!$AT$4,IF(U279=10,'Etapa 2 - Análisis'!$AH$4,IF(U279=14,'Etapa 2 - Análisis'!$AL$4,IF(U279=15,'Etapa 2 - Análisis'!$AM$4,IF(U279=19,'Etapa 2 - Análisis'!$AQ$4,IF(U279=20,'Etapa 2 - Análisis'!$AR$4,IF(U279=23,'Etapa 2 - Análisis'!$AU$4,IF(U279=24,'Etapa 2 - Análisis'!$AV$4,IF(U279=25,'Etapa 2 - Análisis'!$AW$4,IF(U279=26,'Etapa 2 - Análisis'!$Y$13,IF(U279=27,'Etapa 2 - Análisis'!$Z$13,IF(U279=28,'Etapa 2 - Análisis'!$AA$13,IF(U279=29,'Etapa 2 - Análisis'!$AB$13,IF(U279=30,'Etapa 2 - Análisis'!$AC$13,IF(U279=31,'Etapa 2 - Análisis'!$AD$13,IF(U279=32,'Etapa 2 - Análisis'!$AE$13,IF(U279=33,'Etapa 2 - Análisis'!$AF$13,IF(U279=34,'Etapa 2 - Análisis'!$AG$13,IF(U279=35,'Etapa 2 - Análisis'!$AH$13,IF(U279=36,'Etapa 2 - Análisis'!$AI$13,IF(U279=37,'Etapa 2 - Análisis'!$AJ$13,IF(U279=38,'Etapa 2 - Análisis'!$AK$13,IF(U279=39,'Etapa 2 - Análisis'!$AL$13,IF(U279=40,'Etapa 2 - Análisis'!$AM$13,IF(U279=41,'Etapa 2 - Análisis'!$Y$8,IF(U279=42,'Etapa 2 - Análisis'!$Z$8,IF(U279=43,'Etapa 2 - Análisis'!$AA$8,IF(U279=44,'Etapa 2 - Análisis'!$AB$8,IF(U279=45,'Etapa 2 - Análisis'!$AC$8,IF(U279=46,'Etapa 2 - Análisis'!$AD$8,IF(U279=47,'Etapa 2 - Análisis'!$AE$8,IF(U279=48,'Etapa 2 - Análisis'!$AF$8,IF(U279=49,'Etapa 2 - Análisis'!$AG$8,IF(U279="","NO APLICA","Sin Zona"))))))))))))))))))))))))))))))))))))))))))))))))))</f>
        <v>ZONA DE RIESGO BAJA</v>
      </c>
      <c r="W279" s="217" t="s">
        <v>955</v>
      </c>
      <c r="X279" s="239">
        <v>44197</v>
      </c>
      <c r="Y279" s="239">
        <v>44531</v>
      </c>
      <c r="Z279" s="217" t="s">
        <v>956</v>
      </c>
      <c r="AA279" s="290" t="s">
        <v>957</v>
      </c>
    </row>
    <row r="280" spans="1:27" ht="63.75" customHeight="1" x14ac:dyDescent="0.25">
      <c r="A280" s="257"/>
      <c r="B280" s="259"/>
      <c r="C280" s="253"/>
      <c r="D280" s="80" t="s">
        <v>951</v>
      </c>
      <c r="E280" s="263"/>
      <c r="F280" s="253"/>
      <c r="G280" s="187"/>
      <c r="H280" s="253"/>
      <c r="I280" s="187"/>
      <c r="J280" s="42"/>
      <c r="K280" s="255"/>
      <c r="L280" s="253"/>
      <c r="M280" s="80" t="s">
        <v>953</v>
      </c>
      <c r="N280" s="81" t="s">
        <v>225</v>
      </c>
      <c r="O280" s="187" t="s">
        <v>414</v>
      </c>
      <c r="P280" s="187" t="str">
        <f t="shared" si="45"/>
        <v/>
      </c>
      <c r="Q280" s="253"/>
      <c r="R280" s="187"/>
      <c r="S280" s="253"/>
      <c r="T280" s="187"/>
      <c r="U280" s="42"/>
      <c r="V280" s="255"/>
      <c r="W280" s="217" t="s">
        <v>955</v>
      </c>
      <c r="X280" s="239">
        <v>44197</v>
      </c>
      <c r="Y280" s="239">
        <v>44531</v>
      </c>
      <c r="Z280" s="217" t="s">
        <v>958</v>
      </c>
      <c r="AA280" s="291"/>
    </row>
    <row r="281" spans="1:27" ht="25.5" x14ac:dyDescent="0.25">
      <c r="A281" s="257"/>
      <c r="B281" s="259"/>
      <c r="C281" s="253"/>
      <c r="D281" s="80"/>
      <c r="E281" s="263"/>
      <c r="F281" s="253"/>
      <c r="G281" s="187"/>
      <c r="H281" s="253"/>
      <c r="I281" s="187"/>
      <c r="J281" s="42"/>
      <c r="K281" s="255"/>
      <c r="L281" s="253"/>
      <c r="M281" s="80" t="s">
        <v>954</v>
      </c>
      <c r="N281" s="81" t="s">
        <v>225</v>
      </c>
      <c r="O281" s="187" t="s">
        <v>414</v>
      </c>
      <c r="P281" s="187" t="str">
        <f t="shared" si="45"/>
        <v/>
      </c>
      <c r="Q281" s="253"/>
      <c r="R281" s="187"/>
      <c r="S281" s="253"/>
      <c r="T281" s="187"/>
      <c r="U281" s="42"/>
      <c r="V281" s="255"/>
      <c r="W281" s="217" t="s">
        <v>415</v>
      </c>
      <c r="X281" s="239">
        <v>44197</v>
      </c>
      <c r="Y281" s="239">
        <v>44531</v>
      </c>
      <c r="Z281" s="217" t="s">
        <v>959</v>
      </c>
      <c r="AA281" s="291"/>
    </row>
    <row r="282" spans="1:27" x14ac:dyDescent="0.25">
      <c r="A282" s="257"/>
      <c r="B282" s="259"/>
      <c r="C282" s="253"/>
      <c r="D282" s="80"/>
      <c r="E282" s="263"/>
      <c r="F282" s="253"/>
      <c r="G282" s="187"/>
      <c r="H282" s="253"/>
      <c r="I282" s="187"/>
      <c r="J282" s="42"/>
      <c r="K282" s="255"/>
      <c r="L282" s="253"/>
      <c r="M282" s="223"/>
      <c r="N282" s="81" t="s">
        <v>218</v>
      </c>
      <c r="O282" s="187" t="str">
        <f t="shared" si="45"/>
        <v/>
      </c>
      <c r="P282" s="187" t="str">
        <f t="shared" si="45"/>
        <v/>
      </c>
      <c r="Q282" s="253"/>
      <c r="R282" s="187"/>
      <c r="S282" s="253"/>
      <c r="T282" s="187"/>
      <c r="U282" s="42"/>
      <c r="V282" s="255"/>
      <c r="W282" s="228"/>
      <c r="X282" s="229"/>
      <c r="Y282" s="229"/>
      <c r="Z282" s="228"/>
      <c r="AA282" s="291"/>
    </row>
    <row r="283" spans="1:27" x14ac:dyDescent="0.25">
      <c r="A283" s="257"/>
      <c r="B283" s="260"/>
      <c r="C283" s="254"/>
      <c r="E283" s="264"/>
      <c r="F283" s="254"/>
      <c r="G283" s="187"/>
      <c r="H283" s="254"/>
      <c r="I283" s="187"/>
      <c r="J283" s="42"/>
      <c r="K283" s="255"/>
      <c r="L283" s="254"/>
      <c r="M283" s="224"/>
      <c r="N283" s="81" t="s">
        <v>218</v>
      </c>
      <c r="O283" s="187" t="str">
        <f t="shared" si="45"/>
        <v/>
      </c>
      <c r="P283" s="187" t="str">
        <f t="shared" si="45"/>
        <v/>
      </c>
      <c r="Q283" s="254"/>
      <c r="R283" s="187"/>
      <c r="S283" s="254"/>
      <c r="T283" s="187"/>
      <c r="U283" s="42"/>
      <c r="V283" s="255"/>
      <c r="W283" s="233"/>
      <c r="X283" s="234"/>
      <c r="Y283" s="234"/>
      <c r="Z283" s="233"/>
      <c r="AA283" s="292"/>
    </row>
    <row r="284" spans="1:27" ht="25.5" x14ac:dyDescent="0.25">
      <c r="A284" s="257">
        <v>52</v>
      </c>
      <c r="B284" s="258" t="s">
        <v>961</v>
      </c>
      <c r="C284" s="252" t="s">
        <v>333</v>
      </c>
      <c r="D284" s="205" t="s">
        <v>962</v>
      </c>
      <c r="E284" s="261" t="s">
        <v>963</v>
      </c>
      <c r="F284" s="252" t="s">
        <v>205</v>
      </c>
      <c r="G284" s="187">
        <f>IF(F284="1 - Rara vez",1,IF(F284="2 - Improbable",2,IF(F284="3 - Posible",3,IF(F284="4 - Probable",4,IF(F284="5 - Casi seguro",5,IF(F284="1 - Baja",6,IF(F284="2 - Media",7,IF(F284="3 - Alta",8,IF(F284="Seleccione",0)))))))))</f>
        <v>4</v>
      </c>
      <c r="H284" s="252" t="s">
        <v>222</v>
      </c>
      <c r="I284" s="187">
        <f>IF(H284="1 -Insignificante",1,IF(H284="2 -Menor",2,IF(H284="3 -Moderado",3,IF(H284="5 -Moderado",6,IF(H284="4 -Mayor",4,IF(H284="10 -Mayor",7,IF(H284="5 -Catastrófico",5,IF(H284="20 -Catastrófico",8,IF(H284="1 - Mínimo/Leve",9,IF(H284="2 - Importante",10,IF(H284="3 - Fuerte",11,IF(H284="Seleccione",0))))))))))))</f>
        <v>7</v>
      </c>
      <c r="J284" s="42">
        <f>IF(AND(G284=1,I284=1),1,IF(AND(G284=1,I284=2),2,IF(AND(G284=1,I284=3),3,IF(AND(G284=1,I284=4),4,IF(AND(G284=1,I284=5),5,IF(AND(G284=2,I284=1),6,IF(AND(G284=2,I284=2),7,IF(AND(G284=2,I284=3),8,IF(AND(G284=2,I284=4),9,IF(AND(G284=2,I284=5),10,IF(AND(G284=3,I284=1),11,IF(AND(G284=3,I284=2),12,IF(AND(G284=3,I284=3),13,IF(AND(G284=3,I284=4),14,IF(AND(G284=3,I284=5),15,IF(AND(G284=4,I284=1),16,IF(AND(G284=4,I284=2),17,IF(AND(G284=4,I284=3),18,IF(AND(G284=4,I284=4),19,IF(AND(G284=4,I284=5),20,IF(AND(G284=5,I284=1),21,IF(AND(G284=5,I284=2),22,IF(AND(G284=5,I284=3),23,IF(AND(G284=5,I284=4),24,IF(AND(G284=5,I284=5),25,IF(AND(G284=1,I284=6),26,IF(AND(G284=1,I284=7),27,IF(AND(G284=1,I284=8),28,IF(AND(G284=2,I284=6),29,IF(AND(G284=2,I284=7),30,IF(AND(G284=2,I284=8),31,IF(AND(G284=3,I284=6),32,IF(AND(G284=3,I284=7),33,IF(AND(G284=3,I284=8),34,IF(AND(G284=4,I284=6),35,IF(AND(G284=4,I284=7),36,IF(AND(G284=4,I284=8),37,IF(AND(G284=5,I284=6),38,IF(AND(G284=5,I284=7),39,IF(AND(G284=5,I284=8),40,IF(AND(G284=6,I284=9),41,IF(AND(G284=6,I284=10),42,IF(AND(G284=6,I284=11),43,IF(AND(G284=7,I284=9),44,IF(AND(G284=7,I284=10),45,IF(AND(G284=7,I284=11),46,IF(AND(G284=8,I284=9),47,IF(AND(G284=8,I284=10),48,IF(AND(G284=8,I284=11),49,"Seleccione")))))))))))))))))))))))))))))))))))))))))))))))))</f>
        <v>36</v>
      </c>
      <c r="K284" s="255" t="str">
        <f>IF(J284=1,'Etapa 2 - Análisis'!$Y$4,IF(J284=2,'Etapa 2 - Análisis'!$Z$4,IF(J284=6,'Etapa 2 - Análisis'!$AD$4,IF(J284=7,'Etapa 2 - Análisis'!$AE$4,IF(J284=11,'Etapa 2 - Análisis'!$AI$4,IF(J284=3,'Etapa 2 - Análisis'!$AA$4,IF(J284=8,'Etapa 2 - Análisis'!$AF$4,IF(J284=12,'Etapa 2 - Análisis'!$AJ$4,IF(J284=16,'Etapa 2 - Análisis'!$AN$4,IF(J284=4,'Etapa 2 - Análisis'!$AB$4,IF(J284=5,'Etapa 2 - Análisis'!$AC$4,IF(J284=9,'Etapa 2 - Análisis'!$AG$4,IF(J284=13,'Etapa 2 - Análisis'!$AK$4,IF(J284=17,'Etapa 2 - Análisis'!$AO$4,IF(J284=18,'Etapa 2 - Análisis'!$AP$4,IF(J284=21,'Etapa 2 - Análisis'!$AS$4,IF(J284=22,'Etapa 2 - Análisis'!$AT$4,IF(J284=10,'Etapa 2 - Análisis'!$AH$4,IF(J284=14,'Etapa 2 - Análisis'!$AL$4,IF(J284=15,'Etapa 2 - Análisis'!$AM$4,IF(J284=19,'Etapa 2 - Análisis'!$AQ$4,IF(J284=20,'Etapa 2 - Análisis'!$AR$4,IF(J284=23,'Etapa 2 - Análisis'!$AU$4,IF(J284=24,'Etapa 2 - Análisis'!$AV$4,IF(J284=25,'Etapa 2 - Análisis'!$AW$4,IF(J284=26,'Etapa 2 - Análisis'!$Y$13,IF(J284=27,'Etapa 2 - Análisis'!$Z$13,IF(J284=28,'Etapa 2 - Análisis'!$AA$13,IF(J284=29,'Etapa 2 - Análisis'!$AB$13,IF(J284=30,'Etapa 2 - Análisis'!$AC$13,IF(J284=31,'Etapa 2 - Análisis'!$AD$13,IF(J284=32,'Etapa 2 - Análisis'!$AE$13,IF(J284=33,'Etapa 2 - Análisis'!$AF$13,IF(J284=34,'Etapa 2 - Análisis'!$AG$13,IF(J284=35,'Etapa 2 - Análisis'!$AH$13,IF(J284=36,'Etapa 2 - Análisis'!$AI$13,IF(J284=37,'Etapa 2 - Análisis'!$AJ$13,IF(J284=38,'Etapa 2 - Análisis'!$AK$13,IF(J284=39,'Etapa 2 - Análisis'!$AL$13,IF(J284=40,'Etapa 2 - Análisis'!$AM$13,IF(J284=41,'Etapa 2 - Análisis'!$Y$8,IF(J284=42,'Etapa 2 - Análisis'!$Z$8,IF(J284=43,'Etapa 2 - Análisis'!$AA$8,IF(J284=44,'Etapa 2 - Análisis'!$AB$8,IF(J284=45,'Etapa 2 - Análisis'!$AC$8,IF(J284=46,'Etapa 2 - Análisis'!$AD$8,IF(J284=47,'Etapa 2 - Análisis'!$AE$8,IF(J284=48,'Etapa 2 - Análisis'!$AF$8,IF(J284=49,'Etapa 2 - Análisis'!$AG$8,"Sin Zona")))))))))))))))))))))))))))))))))))))))))))))))))</f>
        <v>ZONA DE RIESGO ALTA</v>
      </c>
      <c r="L284" s="252" t="s">
        <v>321</v>
      </c>
      <c r="M284" s="80" t="s">
        <v>964</v>
      </c>
      <c r="N284" s="81" t="s">
        <v>225</v>
      </c>
      <c r="O284" s="187" t="s">
        <v>414</v>
      </c>
      <c r="P284" s="187" t="str">
        <f>IF($C$134="Oportunidad","NO APLICA","")</f>
        <v/>
      </c>
      <c r="Q284" s="252" t="s">
        <v>208</v>
      </c>
      <c r="R284" s="187">
        <f>IF(Q284="1 - Rara vez",1,IF(Q284="2 - Improbable",2,IF(Q284="3 - Posible",3,IF(Q284="4 - Probable",4,IF(Q284="5 - Casi seguro",5,IF(Q284="1 - Baja",6,IF(Q284="2 - Media",7,IF(Q284="3 - Alta",8,IF(Q284="NO APLICA","",IF(Q284="Seleccione",0))))))))))</f>
        <v>1</v>
      </c>
      <c r="S284" s="252" t="s">
        <v>221</v>
      </c>
      <c r="T284" s="187">
        <f>IF(S284="1 -Insignificante",1,IF(S284="2 -Menor",2,IF(S284="3 -Moderado",3,IF(S284="4 -Mayor",4,IF(S284="10 -Mayor",7,IF(S284="5 -Catastrófico",5,IF(S284="5 -Moderado",6,IF(S284="20 -Catastrófico",8,IF(S284="1 - Mínimo/Leve",9,IF(S284="2 - Importante",10,IF(S284="3 - Fuerte",11,IF(S284="NO APLICA","",IF(S284="Seleccione",0)))))))))))))</f>
        <v>6</v>
      </c>
      <c r="U284" s="42">
        <f>IF(AND(R284=1,T284=1),1,IF(AND(R284=1,T284=2),2,IF(AND(R284=1,T284=3),3,IF(AND(R284=1,T284=4),4,IF(AND(R284=1,T284=5),5,IF(AND(R284=2,T284=1),6,IF(AND(R284=2,T284=2),7,IF(AND(R284=2,T284=3),8,IF(AND(R284=2,T284=4),9,IF(AND(R284=2,T284=5),10,IF(AND(R284=3,T284=1),11,IF(AND(R284=3,T284=2),12,IF(AND(R284=3,T284=3),13,IF(AND(R284=3,T284=4),14,IF(AND(R284=3,T284=5),15,IF(AND(R284=4,T284=1),16,IF(AND(R284=4,T284=2),17,IF(AND(R284=4,T284=3),18,IF(AND(R284=4,T284=4),19,IF(AND(R284=4,T284=5),20,IF(AND(R284=5,T284=1),21,IF(AND(R284=5,T284=2),22,IF(AND(R284=5,T284=3),23,IF(AND(R284=5,T284=4),24,IF(AND(R284=5,T284=5),25,IF(AND(R284=1,T284=6),26,IF(AND(R284=1,T284=7),27,IF(AND(R284=1,T284=8),28,IF(AND(R284=2,T284=6),29,IF(AND(R284=2,T284=7),30,IF(AND(R284=2,T284=8),31,IF(AND(R284=3,T284=6),32,IF(AND(R284=3,T284=7),33,IF(AND(R284=3,T284=8),34,IF(AND(R284=4,T284=6),35,IF(AND(R284=4,T284=7),36,IF(AND(R284=4,T284=8),37,IF(AND(R284=5,T284=6),38,IF(AND(R284=5,T284=7),39,IF(AND(R284=5,T284=8),40,IF(AND(R284=6,T284=9),41,IF(AND(R284=6,T284=10),42,IF(AND(R284=6,T284=11),43,IF(AND(R284=7,T284=9),44,IF(AND(R284=7,T284=10),45,IF(AND(R284=7,T284=11),46,IF(AND(R284=8,T284=9),47,IF(AND(R284=8,T284=10),48,IF(AND(R284=8,T284=11),49,IF(AND(R284="",T284=""),"","Seleccione"))))))))))))))))))))))))))))))))))))))))))))))))))</f>
        <v>26</v>
      </c>
      <c r="V284" s="255" t="str">
        <f>IF(U284=1,'Etapa 2 - Análisis'!$Y$4,IF(U284=2,'Etapa 2 - Análisis'!$Z$4,IF(U284=6,'Etapa 2 - Análisis'!$AD$4,IF(U284=7,'Etapa 2 - Análisis'!$AE$4,IF(U284=11,'Etapa 2 - Análisis'!$AI$4,IF(U284=3,'Etapa 2 - Análisis'!$AA$4,IF(U284=8,'Etapa 2 - Análisis'!$AF$4,IF(U284=12,'Etapa 2 - Análisis'!$AJ$4,IF(U284=16,'Etapa 2 - Análisis'!$AN$4,IF(U284=4,'Etapa 2 - Análisis'!$AB$4,IF(U284=5,'Etapa 2 - Análisis'!$AC$4,IF(U284=9,'Etapa 2 - Análisis'!$AF$4,IF(U284=13,'Etapa 2 - Análisis'!$AK$4,IF(U284=17,'Etapa 2 - Análisis'!$AO$4,IF(U284=18,'Etapa 2 - Análisis'!$AP$4,IF(U284=21,'Etapa 2 - Análisis'!$AS$4,IF(U284=22,'Etapa 2 - Análisis'!$AT$4,IF(U284=10,'Etapa 2 - Análisis'!$AH$4,IF(U284=14,'Etapa 2 - Análisis'!$AL$4,IF(U284=15,'Etapa 2 - Análisis'!$AM$4,IF(U284=19,'Etapa 2 - Análisis'!$AQ$4,IF(U284=20,'Etapa 2 - Análisis'!$AR$4,IF(U284=23,'Etapa 2 - Análisis'!$AU$4,IF(U284=24,'Etapa 2 - Análisis'!$AV$4,IF(U284=25,'Etapa 2 - Análisis'!$AW$4,IF(U284=26,'Etapa 2 - Análisis'!$Y$13,IF(U284=27,'Etapa 2 - Análisis'!$Z$13,IF(U284=28,'Etapa 2 - Análisis'!$AA$13,IF(U284=29,'Etapa 2 - Análisis'!$AB$13,IF(U284=30,'Etapa 2 - Análisis'!$AC$13,IF(U284=31,'Etapa 2 - Análisis'!$AD$13,IF(U284=32,'Etapa 2 - Análisis'!$AE$13,IF(U284=33,'Etapa 2 - Análisis'!$AF$13,IF(U284=34,'Etapa 2 - Análisis'!$AG$13,IF(U284=35,'Etapa 2 - Análisis'!$AH$13,IF(U284=36,'Etapa 2 - Análisis'!$AI$13,IF(U284=37,'Etapa 2 - Análisis'!$AJ$13,IF(U284=38,'Etapa 2 - Análisis'!$AK$13,IF(U284=39,'Etapa 2 - Análisis'!$AL$13,IF(U284=40,'Etapa 2 - Análisis'!$AM$13,IF(U284=41,'Etapa 2 - Análisis'!$Y$8,IF(U284=42,'Etapa 2 - Análisis'!$Z$8,IF(U284=43,'Etapa 2 - Análisis'!$AA$8,IF(U284=44,'Etapa 2 - Análisis'!$AB$8,IF(U284=45,'Etapa 2 - Análisis'!$AC$8,IF(U284=46,'Etapa 2 - Análisis'!$AD$8,IF(U284=47,'Etapa 2 - Análisis'!$AE$8,IF(U284=48,'Etapa 2 - Análisis'!$AF$8,IF(U284=49,'Etapa 2 - Análisis'!$AG$8,IF(U284="","NO APLICA","Sin Zona"))))))))))))))))))))))))))))))))))))))))))))))))))</f>
        <v>ZONA DE RIESGO BAJA</v>
      </c>
      <c r="W284" s="221" t="s">
        <v>967</v>
      </c>
      <c r="X284" s="275" t="s">
        <v>441</v>
      </c>
      <c r="Y284" s="277"/>
      <c r="Z284" s="221" t="s">
        <v>965</v>
      </c>
      <c r="AA284" s="278" t="s">
        <v>966</v>
      </c>
    </row>
    <row r="285" spans="1:27" x14ac:dyDescent="0.25">
      <c r="A285" s="257"/>
      <c r="B285" s="259"/>
      <c r="C285" s="253"/>
      <c r="D285" s="205"/>
      <c r="E285" s="261"/>
      <c r="F285" s="253"/>
      <c r="G285" s="187"/>
      <c r="H285" s="253"/>
      <c r="I285" s="187"/>
      <c r="J285" s="42"/>
      <c r="K285" s="255"/>
      <c r="L285" s="253"/>
      <c r="M285" s="80"/>
      <c r="N285" s="81" t="s">
        <v>218</v>
      </c>
      <c r="O285" s="187" t="str">
        <f t="shared" si="45"/>
        <v/>
      </c>
      <c r="P285" s="187" t="str">
        <f t="shared" si="45"/>
        <v/>
      </c>
      <c r="Q285" s="253"/>
      <c r="R285" s="187"/>
      <c r="S285" s="253"/>
      <c r="T285" s="187"/>
      <c r="U285" s="42"/>
      <c r="V285" s="255"/>
      <c r="X285" s="101"/>
      <c r="Y285" s="101"/>
      <c r="Z285" s="221"/>
      <c r="AA285" s="279"/>
    </row>
    <row r="286" spans="1:27" x14ac:dyDescent="0.25">
      <c r="A286" s="257"/>
      <c r="B286" s="259"/>
      <c r="C286" s="253"/>
      <c r="D286" s="205"/>
      <c r="E286" s="261"/>
      <c r="F286" s="253"/>
      <c r="G286" s="187"/>
      <c r="H286" s="253"/>
      <c r="I286" s="187"/>
      <c r="J286" s="42"/>
      <c r="K286" s="255"/>
      <c r="L286" s="253"/>
      <c r="M286" s="80"/>
      <c r="N286" s="81" t="s">
        <v>218</v>
      </c>
      <c r="O286" s="187" t="str">
        <f t="shared" ref="O286:P288" si="46">IF($C$134="Oportunidad","NO APLICA","")</f>
        <v/>
      </c>
      <c r="P286" s="187" t="str">
        <f t="shared" si="46"/>
        <v/>
      </c>
      <c r="Q286" s="253"/>
      <c r="R286" s="187"/>
      <c r="S286" s="253"/>
      <c r="T286" s="187"/>
      <c r="U286" s="42"/>
      <c r="V286" s="255"/>
      <c r="W286" s="221"/>
      <c r="X286" s="101"/>
      <c r="Y286" s="101"/>
      <c r="Z286" s="221"/>
      <c r="AA286" s="279"/>
    </row>
    <row r="287" spans="1:27" x14ac:dyDescent="0.25">
      <c r="A287" s="257"/>
      <c r="B287" s="259"/>
      <c r="C287" s="253"/>
      <c r="D287" s="205"/>
      <c r="E287" s="261"/>
      <c r="F287" s="253"/>
      <c r="G287" s="187"/>
      <c r="H287" s="253"/>
      <c r="I287" s="187"/>
      <c r="J287" s="42"/>
      <c r="K287" s="255"/>
      <c r="L287" s="253"/>
      <c r="M287" s="80"/>
      <c r="N287" s="81" t="s">
        <v>218</v>
      </c>
      <c r="O287" s="187" t="str">
        <f t="shared" si="46"/>
        <v/>
      </c>
      <c r="P287" s="187" t="str">
        <f t="shared" si="46"/>
        <v/>
      </c>
      <c r="Q287" s="253"/>
      <c r="R287" s="187"/>
      <c r="S287" s="253"/>
      <c r="T287" s="187"/>
      <c r="U287" s="42"/>
      <c r="V287" s="255"/>
      <c r="W287" s="221"/>
      <c r="X287" s="101"/>
      <c r="Y287" s="101"/>
      <c r="Z287" s="221"/>
      <c r="AA287" s="279"/>
    </row>
    <row r="288" spans="1:27" x14ac:dyDescent="0.25">
      <c r="A288" s="257"/>
      <c r="B288" s="260"/>
      <c r="C288" s="254"/>
      <c r="E288" s="261"/>
      <c r="F288" s="254"/>
      <c r="G288" s="187"/>
      <c r="H288" s="254"/>
      <c r="I288" s="187"/>
      <c r="J288" s="42"/>
      <c r="K288" s="255"/>
      <c r="L288" s="254"/>
      <c r="M288" s="80"/>
      <c r="N288" s="81" t="s">
        <v>218</v>
      </c>
      <c r="O288" s="187" t="str">
        <f t="shared" si="46"/>
        <v/>
      </c>
      <c r="P288" s="187" t="str">
        <f t="shared" si="46"/>
        <v/>
      </c>
      <c r="Q288" s="254"/>
      <c r="R288" s="187"/>
      <c r="S288" s="254"/>
      <c r="T288" s="187"/>
      <c r="U288" s="42"/>
      <c r="V288" s="255"/>
      <c r="W288" s="126"/>
      <c r="X288" s="147"/>
      <c r="Y288" s="147"/>
      <c r="Z288" s="126"/>
      <c r="AA288" s="280"/>
    </row>
    <row r="289" spans="1:27" ht="25.5" x14ac:dyDescent="0.25">
      <c r="A289" s="257">
        <v>53</v>
      </c>
      <c r="B289" s="258" t="s">
        <v>969</v>
      </c>
      <c r="C289" s="252" t="s">
        <v>333</v>
      </c>
      <c r="D289" s="205" t="s">
        <v>971</v>
      </c>
      <c r="E289" s="262" t="s">
        <v>972</v>
      </c>
      <c r="F289" s="252" t="s">
        <v>208</v>
      </c>
      <c r="G289" s="187">
        <f>IF(F289="1 - Rara vez",1,IF(F289="2 - Improbable",2,IF(F289="3 - Posible",3,IF(F289="4 - Probable",4,IF(F289="5 - Casi seguro",5,IF(F289="1 - Baja",6,IF(F289="2 - Media",7,IF(F289="3 - Alta",8,IF(F289="Seleccione",0)))))))))</f>
        <v>1</v>
      </c>
      <c r="H289" s="252" t="s">
        <v>222</v>
      </c>
      <c r="I289" s="187">
        <f>IF(H289="1 -Insignificante",1,IF(H289="2 -Menor",2,IF(H289="3 -Moderado",3,IF(H289="5 -Moderado",6,IF(H289="4 -Mayor",4,IF(H289="10 -Mayor",7,IF(H289="5 -Catastrófico",5,IF(H289="20 -Catastrófico",8,IF(H289="1 - Mínimo/Leve",9,IF(H289="2 - Importante",10,IF(H289="3 - Fuerte",11,IF(H289="Seleccione",0))))))))))))</f>
        <v>7</v>
      </c>
      <c r="J289" s="42">
        <f>IF(AND(G289=1,I289=1),1,IF(AND(G289=1,I289=2),2,IF(AND(G289=1,I289=3),3,IF(AND(G289=1,I289=4),4,IF(AND(G289=1,I289=5),5,IF(AND(G289=2,I289=1),6,IF(AND(G289=2,I289=2),7,IF(AND(G289=2,I289=3),8,IF(AND(G289=2,I289=4),9,IF(AND(G289=2,I289=5),10,IF(AND(G289=3,I289=1),11,IF(AND(G289=3,I289=2),12,IF(AND(G289=3,I289=3),13,IF(AND(G289=3,I289=4),14,IF(AND(G289=3,I289=5),15,IF(AND(G289=4,I289=1),16,IF(AND(G289=4,I289=2),17,IF(AND(G289=4,I289=3),18,IF(AND(G289=4,I289=4),19,IF(AND(G289=4,I289=5),20,IF(AND(G289=5,I289=1),21,IF(AND(G289=5,I289=2),22,IF(AND(G289=5,I289=3),23,IF(AND(G289=5,I289=4),24,IF(AND(G289=5,I289=5),25,IF(AND(G289=1,I289=6),26,IF(AND(G289=1,I289=7),27,IF(AND(G289=1,I289=8),28,IF(AND(G289=2,I289=6),29,IF(AND(G289=2,I289=7),30,IF(AND(G289=2,I289=8),31,IF(AND(G289=3,I289=6),32,IF(AND(G289=3,I289=7),33,IF(AND(G289=3,I289=8),34,IF(AND(G289=4,I289=6),35,IF(AND(G289=4,I289=7),36,IF(AND(G289=4,I289=8),37,IF(AND(G289=5,I289=6),38,IF(AND(G289=5,I289=7),39,IF(AND(G289=5,I289=8),40,IF(AND(G289=6,I289=9),41,IF(AND(G289=6,I289=10),42,IF(AND(G289=6,I289=11),43,IF(AND(G289=7,I289=9),44,IF(AND(G289=7,I289=10),45,IF(AND(G289=7,I289=11),46,IF(AND(G289=8,I289=9),47,IF(AND(G289=8,I289=10),48,IF(AND(G289=8,I289=11),49,"Seleccione")))))))))))))))))))))))))))))))))))))))))))))))))</f>
        <v>27</v>
      </c>
      <c r="K289" s="255" t="str">
        <f>IF(J289=1,'Etapa 2 - Análisis'!$Y$4,IF(J289=2,'Etapa 2 - Análisis'!$Z$4,IF(J289=6,'Etapa 2 - Análisis'!$AD$4,IF(J289=7,'Etapa 2 - Análisis'!$AE$4,IF(J289=11,'Etapa 2 - Análisis'!$AI$4,IF(J289=3,'Etapa 2 - Análisis'!$AA$4,IF(J289=8,'Etapa 2 - Análisis'!$AF$4,IF(J289=12,'Etapa 2 - Análisis'!$AJ$4,IF(J289=16,'Etapa 2 - Análisis'!$AN$4,IF(J289=4,'Etapa 2 - Análisis'!$AB$4,IF(J289=5,'Etapa 2 - Análisis'!$AC$4,IF(J289=9,'Etapa 2 - Análisis'!$AG$4,IF(J289=13,'Etapa 2 - Análisis'!$AK$4,IF(J289=17,'Etapa 2 - Análisis'!$AO$4,IF(J289=18,'Etapa 2 - Análisis'!$AP$4,IF(J289=21,'Etapa 2 - Análisis'!$AS$4,IF(J289=22,'Etapa 2 - Análisis'!$AT$4,IF(J289=10,'Etapa 2 - Análisis'!$AH$4,IF(J289=14,'Etapa 2 - Análisis'!$AL$4,IF(J289=15,'Etapa 2 - Análisis'!$AM$4,IF(J289=19,'Etapa 2 - Análisis'!$AQ$4,IF(J289=20,'Etapa 2 - Análisis'!$AR$4,IF(J289=23,'Etapa 2 - Análisis'!$AU$4,IF(J289=24,'Etapa 2 - Análisis'!$AV$4,IF(J289=25,'Etapa 2 - Análisis'!$AW$4,IF(J289=26,'Etapa 2 - Análisis'!$Y$13,IF(J289=27,'Etapa 2 - Análisis'!$Z$13,IF(J289=28,'Etapa 2 - Análisis'!$AA$13,IF(J289=29,'Etapa 2 - Análisis'!$AB$13,IF(J289=30,'Etapa 2 - Análisis'!$AC$13,IF(J289=31,'Etapa 2 - Análisis'!$AD$13,IF(J289=32,'Etapa 2 - Análisis'!$AE$13,IF(J289=33,'Etapa 2 - Análisis'!$AF$13,IF(J289=34,'Etapa 2 - Análisis'!$AG$13,IF(J289=35,'Etapa 2 - Análisis'!$AH$13,IF(J289=36,'Etapa 2 - Análisis'!$AI$13,IF(J289=37,'Etapa 2 - Análisis'!$AJ$13,IF(J289=38,'Etapa 2 - Análisis'!$AK$13,IF(J289=39,'Etapa 2 - Análisis'!$AL$13,IF(J289=40,'Etapa 2 - Análisis'!$AM$13,IF(J289=41,'Etapa 2 - Análisis'!$Y$8,IF(J289=42,'Etapa 2 - Análisis'!$Z$8,IF(J289=43,'Etapa 2 - Análisis'!$AA$8,IF(J289=44,'Etapa 2 - Análisis'!$AB$8,IF(J289=45,'Etapa 2 - Análisis'!$AC$8,IF(J289=46,'Etapa 2 - Análisis'!$AD$8,IF(J289=47,'Etapa 2 - Análisis'!$AE$8,IF(J289=48,'Etapa 2 - Análisis'!$AF$8,IF(J289=49,'Etapa 2 - Análisis'!$AG$8,"Sin Zona")))))))))))))))))))))))))))))))))))))))))))))))))</f>
        <v>ZONA DE RIESGO BAJA</v>
      </c>
      <c r="L289" s="252" t="s">
        <v>320</v>
      </c>
      <c r="M289" s="80" t="s">
        <v>976</v>
      </c>
      <c r="N289" s="81" t="s">
        <v>225</v>
      </c>
      <c r="O289" s="187" t="s">
        <v>414</v>
      </c>
      <c r="P289" s="187" t="str">
        <f>IF($C$134="Oportunidad","NO APLICA","")</f>
        <v/>
      </c>
      <c r="Q289" s="252" t="s">
        <v>208</v>
      </c>
      <c r="R289" s="187">
        <f>IF(Q289="1 - Rara vez",1,IF(Q289="2 - Improbable",2,IF(Q289="3 - Posible",3,IF(Q289="4 - Probable",4,IF(Q289="5 - Casi seguro",5,IF(Q289="1 - Baja",6,IF(Q289="2 - Media",7,IF(Q289="3 - Alta",8,IF(Q289="NO APLICA","",IF(Q289="Seleccione",0))))))))))</f>
        <v>1</v>
      </c>
      <c r="S289" s="252" t="s">
        <v>222</v>
      </c>
      <c r="T289" s="187">
        <f>IF(S289="1 -Insignificante",1,IF(S289="2 -Menor",2,IF(S289="3 -Moderado",3,IF(S289="4 -Mayor",4,IF(S289="10 -Mayor",7,IF(S289="5 -Catastrófico",5,IF(S289="5 -Moderado",6,IF(S289="20 -Catastrófico",8,IF(S289="1 - Mínimo/Leve",9,IF(S289="2 - Importante",10,IF(S289="3 - Fuerte",11,IF(S289="NO APLICA","",IF(S289="Seleccione",0)))))))))))))</f>
        <v>7</v>
      </c>
      <c r="U289" s="42">
        <f>IF(AND(R289=1,T289=1),1,IF(AND(R289=1,T289=2),2,IF(AND(R289=1,T289=3),3,IF(AND(R289=1,T289=4),4,IF(AND(R289=1,T289=5),5,IF(AND(R289=2,T289=1),6,IF(AND(R289=2,T289=2),7,IF(AND(R289=2,T289=3),8,IF(AND(R289=2,T289=4),9,IF(AND(R289=2,T289=5),10,IF(AND(R289=3,T289=1),11,IF(AND(R289=3,T289=2),12,IF(AND(R289=3,T289=3),13,IF(AND(R289=3,T289=4),14,IF(AND(R289=3,T289=5),15,IF(AND(R289=4,T289=1),16,IF(AND(R289=4,T289=2),17,IF(AND(R289=4,T289=3),18,IF(AND(R289=4,T289=4),19,IF(AND(R289=4,T289=5),20,IF(AND(R289=5,T289=1),21,IF(AND(R289=5,T289=2),22,IF(AND(R289=5,T289=3),23,IF(AND(R289=5,T289=4),24,IF(AND(R289=5,T289=5),25,IF(AND(R289=1,T289=6),26,IF(AND(R289=1,T289=7),27,IF(AND(R289=1,T289=8),28,IF(AND(R289=2,T289=6),29,IF(AND(R289=2,T289=7),30,IF(AND(R289=2,T289=8),31,IF(AND(R289=3,T289=6),32,IF(AND(R289=3,T289=7),33,IF(AND(R289=3,T289=8),34,IF(AND(R289=4,T289=6),35,IF(AND(R289=4,T289=7),36,IF(AND(R289=4,T289=8),37,IF(AND(R289=5,T289=6),38,IF(AND(R289=5,T289=7),39,IF(AND(R289=5,T289=8),40,IF(AND(R289=6,T289=9),41,IF(AND(R289=6,T289=10),42,IF(AND(R289=6,T289=11),43,IF(AND(R289=7,T289=9),44,IF(AND(R289=7,T289=10),45,IF(AND(R289=7,T289=11),46,IF(AND(R289=8,T289=9),47,IF(AND(R289=8,T289=10),48,IF(AND(R289=8,T289=11),49,IF(AND(R289="",T289=""),"","Seleccione"))))))))))))))))))))))))))))))))))))))))))))))))))</f>
        <v>27</v>
      </c>
      <c r="V289" s="255" t="str">
        <f>IF(U289=1,'Etapa 2 - Análisis'!$Y$4,IF(U289=2,'Etapa 2 - Análisis'!$Z$4,IF(U289=6,'Etapa 2 - Análisis'!$AD$4,IF(U289=7,'Etapa 2 - Análisis'!$AE$4,IF(U289=11,'Etapa 2 - Análisis'!$AI$4,IF(U289=3,'Etapa 2 - Análisis'!$AA$4,IF(U289=8,'Etapa 2 - Análisis'!$AF$4,IF(U289=12,'Etapa 2 - Análisis'!$AJ$4,IF(U289=16,'Etapa 2 - Análisis'!$AN$4,IF(U289=4,'Etapa 2 - Análisis'!$AB$4,IF(U289=5,'Etapa 2 - Análisis'!$AC$4,IF(U289=9,'Etapa 2 - Análisis'!$AF$4,IF(U289=13,'Etapa 2 - Análisis'!$AK$4,IF(U289=17,'Etapa 2 - Análisis'!$AO$4,IF(U289=18,'Etapa 2 - Análisis'!$AP$4,IF(U289=21,'Etapa 2 - Análisis'!$AS$4,IF(U289=22,'Etapa 2 - Análisis'!$AT$4,IF(U289=10,'Etapa 2 - Análisis'!$AH$4,IF(U289=14,'Etapa 2 - Análisis'!$AL$4,IF(U289=15,'Etapa 2 - Análisis'!$AM$4,IF(U289=19,'Etapa 2 - Análisis'!$AQ$4,IF(U289=20,'Etapa 2 - Análisis'!$AR$4,IF(U289=23,'Etapa 2 - Análisis'!$AU$4,IF(U289=24,'Etapa 2 - Análisis'!$AV$4,IF(U289=25,'Etapa 2 - Análisis'!$AW$4,IF(U289=26,'Etapa 2 - Análisis'!$Y$13,IF(U289=27,'Etapa 2 - Análisis'!$Z$13,IF(U289=28,'Etapa 2 - Análisis'!$AA$13,IF(U289=29,'Etapa 2 - Análisis'!$AB$13,IF(U289=30,'Etapa 2 - Análisis'!$AC$13,IF(U289=31,'Etapa 2 - Análisis'!$AD$13,IF(U289=32,'Etapa 2 - Análisis'!$AE$13,IF(U289=33,'Etapa 2 - Análisis'!$AF$13,IF(U289=34,'Etapa 2 - Análisis'!$AG$13,IF(U289=35,'Etapa 2 - Análisis'!$AH$13,IF(U289=36,'Etapa 2 - Análisis'!$AI$13,IF(U289=37,'Etapa 2 - Análisis'!$AJ$13,IF(U289=38,'Etapa 2 - Análisis'!$AK$13,IF(U289=39,'Etapa 2 - Análisis'!$AL$13,IF(U289=40,'Etapa 2 - Análisis'!$AM$13,IF(U289=41,'Etapa 2 - Análisis'!$Y$8,IF(U289=42,'Etapa 2 - Análisis'!$Z$8,IF(U289=43,'Etapa 2 - Análisis'!$AA$8,IF(U289=44,'Etapa 2 - Análisis'!$AB$8,IF(U289=45,'Etapa 2 - Análisis'!$AC$8,IF(U289=46,'Etapa 2 - Análisis'!$AD$8,IF(U289=47,'Etapa 2 - Análisis'!$AE$8,IF(U289=48,'Etapa 2 - Análisis'!$AF$8,IF(U289=49,'Etapa 2 - Análisis'!$AG$8,IF(U289="","NO APLICA","Sin Zona"))))))))))))))))))))))))))))))))))))))))))))))))))</f>
        <v>ZONA DE RIESGO BAJA</v>
      </c>
      <c r="W289" s="240" t="s">
        <v>980</v>
      </c>
      <c r="X289" s="288" t="s">
        <v>786</v>
      </c>
      <c r="Y289" s="289"/>
      <c r="Z289" s="240" t="s">
        <v>981</v>
      </c>
      <c r="AA289" s="283" t="s">
        <v>982</v>
      </c>
    </row>
    <row r="290" spans="1:27" ht="40.5" customHeight="1" x14ac:dyDescent="0.25">
      <c r="A290" s="257"/>
      <c r="B290" s="259"/>
      <c r="C290" s="253"/>
      <c r="D290" s="80" t="s">
        <v>973</v>
      </c>
      <c r="E290" s="263"/>
      <c r="F290" s="253"/>
      <c r="G290" s="187"/>
      <c r="H290" s="253"/>
      <c r="I290" s="187"/>
      <c r="J290" s="42"/>
      <c r="K290" s="255"/>
      <c r="L290" s="253"/>
      <c r="M290" s="80" t="s">
        <v>977</v>
      </c>
      <c r="N290" s="81" t="s">
        <v>225</v>
      </c>
      <c r="O290" s="187" t="s">
        <v>414</v>
      </c>
      <c r="P290" s="187" t="str">
        <f t="shared" ref="O290:P305" si="47">IF($C$134="Oportunidad","NO APLICA","")</f>
        <v/>
      </c>
      <c r="Q290" s="253"/>
      <c r="R290" s="187"/>
      <c r="S290" s="253"/>
      <c r="T290" s="187"/>
      <c r="U290" s="42"/>
      <c r="V290" s="255"/>
      <c r="W290" s="240" t="s">
        <v>983</v>
      </c>
      <c r="X290" s="244">
        <v>44197</v>
      </c>
      <c r="Y290" s="244">
        <v>44561</v>
      </c>
      <c r="Z290" s="240" t="s">
        <v>611</v>
      </c>
      <c r="AA290" s="284"/>
    </row>
    <row r="291" spans="1:27" x14ac:dyDescent="0.25">
      <c r="A291" s="257"/>
      <c r="B291" s="259"/>
      <c r="C291" s="253"/>
      <c r="D291" s="80"/>
      <c r="E291" s="263"/>
      <c r="F291" s="253"/>
      <c r="G291" s="187"/>
      <c r="H291" s="253"/>
      <c r="I291" s="187"/>
      <c r="J291" s="42"/>
      <c r="K291" s="255"/>
      <c r="L291" s="253"/>
      <c r="M291" s="223"/>
      <c r="N291" s="81" t="s">
        <v>218</v>
      </c>
      <c r="O291" s="187" t="str">
        <f t="shared" si="47"/>
        <v/>
      </c>
      <c r="P291" s="187" t="str">
        <f t="shared" si="47"/>
        <v/>
      </c>
      <c r="Q291" s="253"/>
      <c r="R291" s="187"/>
      <c r="S291" s="253"/>
      <c r="T291" s="187"/>
      <c r="U291" s="42"/>
      <c r="V291" s="255"/>
      <c r="W291" s="240"/>
      <c r="X291" s="241"/>
      <c r="Y291" s="242"/>
      <c r="Z291" s="240"/>
      <c r="AA291" s="284"/>
    </row>
    <row r="292" spans="1:27" x14ac:dyDescent="0.25">
      <c r="A292" s="257"/>
      <c r="B292" s="259"/>
      <c r="C292" s="253"/>
      <c r="D292" s="80"/>
      <c r="E292" s="263"/>
      <c r="F292" s="253"/>
      <c r="G292" s="187"/>
      <c r="H292" s="253"/>
      <c r="I292" s="187"/>
      <c r="J292" s="42"/>
      <c r="K292" s="255"/>
      <c r="L292" s="253"/>
      <c r="M292" s="223"/>
      <c r="N292" s="81" t="s">
        <v>218</v>
      </c>
      <c r="O292" s="187" t="str">
        <f t="shared" si="47"/>
        <v/>
      </c>
      <c r="P292" s="187" t="str">
        <f t="shared" si="47"/>
        <v/>
      </c>
      <c r="Q292" s="253"/>
      <c r="R292" s="187"/>
      <c r="S292" s="253"/>
      <c r="T292" s="187"/>
      <c r="U292" s="42"/>
      <c r="V292" s="255"/>
      <c r="W292" s="240"/>
      <c r="X292" s="241"/>
      <c r="Y292" s="242"/>
      <c r="Z292" s="240"/>
      <c r="AA292" s="284"/>
    </row>
    <row r="293" spans="1:27" ht="20.25" customHeight="1" x14ac:dyDescent="0.25">
      <c r="A293" s="257"/>
      <c r="B293" s="260"/>
      <c r="C293" s="254"/>
      <c r="D293" s="80"/>
      <c r="E293" s="264"/>
      <c r="F293" s="254"/>
      <c r="G293" s="187"/>
      <c r="H293" s="254"/>
      <c r="I293" s="187"/>
      <c r="J293" s="42"/>
      <c r="K293" s="255"/>
      <c r="L293" s="254"/>
      <c r="M293" s="223"/>
      <c r="N293" s="81" t="s">
        <v>218</v>
      </c>
      <c r="O293" s="187" t="str">
        <f t="shared" si="47"/>
        <v/>
      </c>
      <c r="P293" s="187" t="str">
        <f t="shared" si="47"/>
        <v/>
      </c>
      <c r="Q293" s="254"/>
      <c r="R293" s="187"/>
      <c r="S293" s="254"/>
      <c r="T293" s="187"/>
      <c r="U293" s="42"/>
      <c r="V293" s="255"/>
      <c r="W293" s="240"/>
      <c r="X293" s="241"/>
      <c r="Y293" s="242"/>
      <c r="Z293" s="240"/>
      <c r="AA293" s="285"/>
    </row>
    <row r="294" spans="1:27" ht="25.5" x14ac:dyDescent="0.25">
      <c r="A294" s="257">
        <v>54</v>
      </c>
      <c r="B294" s="258" t="s">
        <v>970</v>
      </c>
      <c r="C294" s="252" t="s">
        <v>333</v>
      </c>
      <c r="D294" s="205" t="s">
        <v>974</v>
      </c>
      <c r="E294" s="261" t="s">
        <v>975</v>
      </c>
      <c r="F294" s="252" t="s">
        <v>208</v>
      </c>
      <c r="G294" s="187">
        <f>IF(F294="1 - Rara vez",1,IF(F294="2 - Improbable",2,IF(F294="3 - Posible",3,IF(F294="4 - Probable",4,IF(F294="5 - Casi seguro",5,IF(F294="1 - Baja",6,IF(F294="2 - Media",7,IF(F294="3 - Alta",8,IF(F294="Seleccione",0)))))))))</f>
        <v>1</v>
      </c>
      <c r="H294" s="252" t="s">
        <v>221</v>
      </c>
      <c r="I294" s="187">
        <f>IF(H294="1 -Insignificante",1,IF(H294="2 -Menor",2,IF(H294="3 -Moderado",3,IF(H294="5 -Moderado",6,IF(H294="4 -Mayor",4,IF(H294="10 -Mayor",7,IF(H294="5 -Catastrófico",5,IF(H294="20 -Catastrófico",8,IF(H294="1 - Mínimo/Leve",9,IF(H294="2 - Importante",10,IF(H294="3 - Fuerte",11,IF(H294="Seleccione",0))))))))))))</f>
        <v>6</v>
      </c>
      <c r="J294" s="42">
        <f>IF(AND(G294=1,I294=1),1,IF(AND(G294=1,I294=2),2,IF(AND(G294=1,I294=3),3,IF(AND(G294=1,I294=4),4,IF(AND(G294=1,I294=5),5,IF(AND(G294=2,I294=1),6,IF(AND(G294=2,I294=2),7,IF(AND(G294=2,I294=3),8,IF(AND(G294=2,I294=4),9,IF(AND(G294=2,I294=5),10,IF(AND(G294=3,I294=1),11,IF(AND(G294=3,I294=2),12,IF(AND(G294=3,I294=3),13,IF(AND(G294=3,I294=4),14,IF(AND(G294=3,I294=5),15,IF(AND(G294=4,I294=1),16,IF(AND(G294=4,I294=2),17,IF(AND(G294=4,I294=3),18,IF(AND(G294=4,I294=4),19,IF(AND(G294=4,I294=5),20,IF(AND(G294=5,I294=1),21,IF(AND(G294=5,I294=2),22,IF(AND(G294=5,I294=3),23,IF(AND(G294=5,I294=4),24,IF(AND(G294=5,I294=5),25,IF(AND(G294=1,I294=6),26,IF(AND(G294=1,I294=7),27,IF(AND(G294=1,I294=8),28,IF(AND(G294=2,I294=6),29,IF(AND(G294=2,I294=7),30,IF(AND(G294=2,I294=8),31,IF(AND(G294=3,I294=6),32,IF(AND(G294=3,I294=7),33,IF(AND(G294=3,I294=8),34,IF(AND(G294=4,I294=6),35,IF(AND(G294=4,I294=7),36,IF(AND(G294=4,I294=8),37,IF(AND(G294=5,I294=6),38,IF(AND(G294=5,I294=7),39,IF(AND(G294=5,I294=8),40,IF(AND(G294=6,I294=9),41,IF(AND(G294=6,I294=10),42,IF(AND(G294=6,I294=11),43,IF(AND(G294=7,I294=9),44,IF(AND(G294=7,I294=10),45,IF(AND(G294=7,I294=11),46,IF(AND(G294=8,I294=9),47,IF(AND(G294=8,I294=10),48,IF(AND(G294=8,I294=11),49,"Seleccione")))))))))))))))))))))))))))))))))))))))))))))))))</f>
        <v>26</v>
      </c>
      <c r="K294" s="255" t="str">
        <f>IF(J294=1,'Etapa 2 - Análisis'!$Y$4,IF(J294=2,'Etapa 2 - Análisis'!$Z$4,IF(J294=6,'Etapa 2 - Análisis'!$AD$4,IF(J294=7,'Etapa 2 - Análisis'!$AE$4,IF(J294=11,'Etapa 2 - Análisis'!$AI$4,IF(J294=3,'Etapa 2 - Análisis'!$AA$4,IF(J294=8,'Etapa 2 - Análisis'!$AF$4,IF(J294=12,'Etapa 2 - Análisis'!$AJ$4,IF(J294=16,'Etapa 2 - Análisis'!$AN$4,IF(J294=4,'Etapa 2 - Análisis'!$AB$4,IF(J294=5,'Etapa 2 - Análisis'!$AC$4,IF(J294=9,'Etapa 2 - Análisis'!$AG$4,IF(J294=13,'Etapa 2 - Análisis'!$AK$4,IF(J294=17,'Etapa 2 - Análisis'!$AO$4,IF(J294=18,'Etapa 2 - Análisis'!$AP$4,IF(J294=21,'Etapa 2 - Análisis'!$AS$4,IF(J294=22,'Etapa 2 - Análisis'!$AT$4,IF(J294=10,'Etapa 2 - Análisis'!$AH$4,IF(J294=14,'Etapa 2 - Análisis'!$AL$4,IF(J294=15,'Etapa 2 - Análisis'!$AM$4,IF(J294=19,'Etapa 2 - Análisis'!$AQ$4,IF(J294=20,'Etapa 2 - Análisis'!$AR$4,IF(J294=23,'Etapa 2 - Análisis'!$AU$4,IF(J294=24,'Etapa 2 - Análisis'!$AV$4,IF(J294=25,'Etapa 2 - Análisis'!$AW$4,IF(J294=26,'Etapa 2 - Análisis'!$Y$13,IF(J294=27,'Etapa 2 - Análisis'!$Z$13,IF(J294=28,'Etapa 2 - Análisis'!$AA$13,IF(J294=29,'Etapa 2 - Análisis'!$AB$13,IF(J294=30,'Etapa 2 - Análisis'!$AC$13,IF(J294=31,'Etapa 2 - Análisis'!$AD$13,IF(J294=32,'Etapa 2 - Análisis'!$AE$13,IF(J294=33,'Etapa 2 - Análisis'!$AF$13,IF(J294=34,'Etapa 2 - Análisis'!$AG$13,IF(J294=35,'Etapa 2 - Análisis'!$AH$13,IF(J294=36,'Etapa 2 - Análisis'!$AI$13,IF(J294=37,'Etapa 2 - Análisis'!$AJ$13,IF(J294=38,'Etapa 2 - Análisis'!$AK$13,IF(J294=39,'Etapa 2 - Análisis'!$AL$13,IF(J294=40,'Etapa 2 - Análisis'!$AM$13,IF(J294=41,'Etapa 2 - Análisis'!$Y$8,IF(J294=42,'Etapa 2 - Análisis'!$Z$8,IF(J294=43,'Etapa 2 - Análisis'!$AA$8,IF(J294=44,'Etapa 2 - Análisis'!$AB$8,IF(J294=45,'Etapa 2 - Análisis'!$AC$8,IF(J294=46,'Etapa 2 - Análisis'!$AD$8,IF(J294=47,'Etapa 2 - Análisis'!$AE$8,IF(J294=48,'Etapa 2 - Análisis'!$AF$8,IF(J294=49,'Etapa 2 - Análisis'!$AG$8,"Sin Zona")))))))))))))))))))))))))))))))))))))))))))))))))</f>
        <v>ZONA DE RIESGO BAJA</v>
      </c>
      <c r="L294" s="252" t="s">
        <v>321</v>
      </c>
      <c r="M294" s="80" t="s">
        <v>978</v>
      </c>
      <c r="N294" s="81" t="s">
        <v>225</v>
      </c>
      <c r="O294" s="187" t="s">
        <v>414</v>
      </c>
      <c r="P294" s="187" t="str">
        <f>IF($C$134="Oportunidad","NO APLICA","")</f>
        <v/>
      </c>
      <c r="Q294" s="252" t="s">
        <v>208</v>
      </c>
      <c r="R294" s="187">
        <f>IF(Q294="1 - Rara vez",1,IF(Q294="2 - Improbable",2,IF(Q294="3 - Posible",3,IF(Q294="4 - Probable",4,IF(Q294="5 - Casi seguro",5,IF(Q294="1 - Baja",6,IF(Q294="2 - Media",7,IF(Q294="3 - Alta",8,IF(Q294="NO APLICA","",IF(Q294="Seleccione",0))))))))))</f>
        <v>1</v>
      </c>
      <c r="S294" s="252" t="s">
        <v>221</v>
      </c>
      <c r="T294" s="187">
        <f>IF(S294="1 -Insignificante",1,IF(S294="2 -Menor",2,IF(S294="3 -Moderado",3,IF(S294="4 -Mayor",4,IF(S294="10 -Mayor",7,IF(S294="5 -Catastrófico",5,IF(S294="5 -Moderado",6,IF(S294="20 -Catastrófico",8,IF(S294="1 - Mínimo/Leve",9,IF(S294="2 - Importante",10,IF(S294="3 - Fuerte",11,IF(S294="NO APLICA","",IF(S294="Seleccione",0)))))))))))))</f>
        <v>6</v>
      </c>
      <c r="U294" s="42">
        <f>IF(AND(R294=1,T294=1),1,IF(AND(R294=1,T294=2),2,IF(AND(R294=1,T294=3),3,IF(AND(R294=1,T294=4),4,IF(AND(R294=1,T294=5),5,IF(AND(R294=2,T294=1),6,IF(AND(R294=2,T294=2),7,IF(AND(R294=2,T294=3),8,IF(AND(R294=2,T294=4),9,IF(AND(R294=2,T294=5),10,IF(AND(R294=3,T294=1),11,IF(AND(R294=3,T294=2),12,IF(AND(R294=3,T294=3),13,IF(AND(R294=3,T294=4),14,IF(AND(R294=3,T294=5),15,IF(AND(R294=4,T294=1),16,IF(AND(R294=4,T294=2),17,IF(AND(R294=4,T294=3),18,IF(AND(R294=4,T294=4),19,IF(AND(R294=4,T294=5),20,IF(AND(R294=5,T294=1),21,IF(AND(R294=5,T294=2),22,IF(AND(R294=5,T294=3),23,IF(AND(R294=5,T294=4),24,IF(AND(R294=5,T294=5),25,IF(AND(R294=1,T294=6),26,IF(AND(R294=1,T294=7),27,IF(AND(R294=1,T294=8),28,IF(AND(R294=2,T294=6),29,IF(AND(R294=2,T294=7),30,IF(AND(R294=2,T294=8),31,IF(AND(R294=3,T294=6),32,IF(AND(R294=3,T294=7),33,IF(AND(R294=3,T294=8),34,IF(AND(R294=4,T294=6),35,IF(AND(R294=4,T294=7),36,IF(AND(R294=4,T294=8),37,IF(AND(R294=5,T294=6),38,IF(AND(R294=5,T294=7),39,IF(AND(R294=5,T294=8),40,IF(AND(R294=6,T294=9),41,IF(AND(R294=6,T294=10),42,IF(AND(R294=6,T294=11),43,IF(AND(R294=7,T294=9),44,IF(AND(R294=7,T294=10),45,IF(AND(R294=7,T294=11),46,IF(AND(R294=8,T294=9),47,IF(AND(R294=8,T294=10),48,IF(AND(R294=8,T294=11),49,IF(AND(R294="",T294=""),"","Seleccione"))))))))))))))))))))))))))))))))))))))))))))))))))</f>
        <v>26</v>
      </c>
      <c r="V294" s="255" t="str">
        <f>IF(U294=1,'Etapa 2 - Análisis'!$Y$4,IF(U294=2,'Etapa 2 - Análisis'!$Z$4,IF(U294=6,'Etapa 2 - Análisis'!$AD$4,IF(U294=7,'Etapa 2 - Análisis'!$AE$4,IF(U294=11,'Etapa 2 - Análisis'!$AI$4,IF(U294=3,'Etapa 2 - Análisis'!$AA$4,IF(U294=8,'Etapa 2 - Análisis'!$AF$4,IF(U294=12,'Etapa 2 - Análisis'!$AJ$4,IF(U294=16,'Etapa 2 - Análisis'!$AN$4,IF(U294=4,'Etapa 2 - Análisis'!$AB$4,IF(U294=5,'Etapa 2 - Análisis'!$AC$4,IF(U294=9,'Etapa 2 - Análisis'!$AF$4,IF(U294=13,'Etapa 2 - Análisis'!$AK$4,IF(U294=17,'Etapa 2 - Análisis'!$AO$4,IF(U294=18,'Etapa 2 - Análisis'!$AP$4,IF(U294=21,'Etapa 2 - Análisis'!$AS$4,IF(U294=22,'Etapa 2 - Análisis'!$AT$4,IF(U294=10,'Etapa 2 - Análisis'!$AH$4,IF(U294=14,'Etapa 2 - Análisis'!$AL$4,IF(U294=15,'Etapa 2 - Análisis'!$AM$4,IF(U294=19,'Etapa 2 - Análisis'!$AQ$4,IF(U294=20,'Etapa 2 - Análisis'!$AR$4,IF(U294=23,'Etapa 2 - Análisis'!$AU$4,IF(U294=24,'Etapa 2 - Análisis'!$AV$4,IF(U294=25,'Etapa 2 - Análisis'!$AW$4,IF(U294=26,'Etapa 2 - Análisis'!$Y$13,IF(U294=27,'Etapa 2 - Análisis'!$Z$13,IF(U294=28,'Etapa 2 - Análisis'!$AA$13,IF(U294=29,'Etapa 2 - Análisis'!$AB$13,IF(U294=30,'Etapa 2 - Análisis'!$AC$13,IF(U294=31,'Etapa 2 - Análisis'!$AD$13,IF(U294=32,'Etapa 2 - Análisis'!$AE$13,IF(U294=33,'Etapa 2 - Análisis'!$AF$13,IF(U294=34,'Etapa 2 - Análisis'!$AG$13,IF(U294=35,'Etapa 2 - Análisis'!$AH$13,IF(U294=36,'Etapa 2 - Análisis'!$AI$13,IF(U294=37,'Etapa 2 - Análisis'!$AJ$13,IF(U294=38,'Etapa 2 - Análisis'!$AK$13,IF(U294=39,'Etapa 2 - Análisis'!$AL$13,IF(U294=40,'Etapa 2 - Análisis'!$AM$13,IF(U294=41,'Etapa 2 - Análisis'!$Y$8,IF(U294=42,'Etapa 2 - Análisis'!$Z$8,IF(U294=43,'Etapa 2 - Análisis'!$AA$8,IF(U294=44,'Etapa 2 - Análisis'!$AB$8,IF(U294=45,'Etapa 2 - Análisis'!$AC$8,IF(U294=46,'Etapa 2 - Análisis'!$AD$8,IF(U294=47,'Etapa 2 - Análisis'!$AE$8,IF(U294=48,'Etapa 2 - Análisis'!$AF$8,IF(U294=49,'Etapa 2 - Análisis'!$AG$8,IF(U294="","NO APLICA","Sin Zona"))))))))))))))))))))))))))))))))))))))))))))))))))</f>
        <v>ZONA DE RIESGO BAJA</v>
      </c>
      <c r="W294" s="243" t="s">
        <v>984</v>
      </c>
      <c r="X294" s="244">
        <v>44197</v>
      </c>
      <c r="Y294" s="244">
        <v>44561</v>
      </c>
      <c r="Z294" s="243" t="s">
        <v>604</v>
      </c>
      <c r="AA294" s="283" t="s">
        <v>985</v>
      </c>
    </row>
    <row r="295" spans="1:27" x14ac:dyDescent="0.25">
      <c r="A295" s="257"/>
      <c r="B295" s="259"/>
      <c r="C295" s="253"/>
      <c r="D295" s="205"/>
      <c r="E295" s="261"/>
      <c r="F295" s="253"/>
      <c r="G295" s="187"/>
      <c r="H295" s="253"/>
      <c r="I295" s="187"/>
      <c r="J295" s="42"/>
      <c r="K295" s="255"/>
      <c r="L295" s="253"/>
      <c r="M295" s="80" t="s">
        <v>979</v>
      </c>
      <c r="N295" s="81" t="s">
        <v>226</v>
      </c>
      <c r="O295" s="187" t="s">
        <v>414</v>
      </c>
      <c r="P295" s="187" t="str">
        <f t="shared" si="47"/>
        <v/>
      </c>
      <c r="Q295" s="253"/>
      <c r="R295" s="187"/>
      <c r="S295" s="253"/>
      <c r="T295" s="187"/>
      <c r="U295" s="42"/>
      <c r="V295" s="255"/>
      <c r="W295" s="240"/>
      <c r="X295" s="242"/>
      <c r="Y295" s="242"/>
      <c r="Z295" s="240"/>
      <c r="AA295" s="286"/>
    </row>
    <row r="296" spans="1:27" x14ac:dyDescent="0.25">
      <c r="A296" s="257"/>
      <c r="B296" s="259"/>
      <c r="C296" s="253"/>
      <c r="D296" s="205"/>
      <c r="E296" s="261"/>
      <c r="F296" s="253"/>
      <c r="G296" s="187"/>
      <c r="H296" s="253"/>
      <c r="I296" s="187"/>
      <c r="J296" s="42"/>
      <c r="K296" s="255"/>
      <c r="L296" s="253"/>
      <c r="M296" s="80"/>
      <c r="N296" s="81" t="s">
        <v>218</v>
      </c>
      <c r="O296" s="187" t="str">
        <f t="shared" si="47"/>
        <v/>
      </c>
      <c r="P296" s="187" t="str">
        <f t="shared" si="47"/>
        <v/>
      </c>
      <c r="Q296" s="253"/>
      <c r="R296" s="187"/>
      <c r="S296" s="253"/>
      <c r="T296" s="187"/>
      <c r="U296" s="42"/>
      <c r="V296" s="255"/>
      <c r="W296" s="240"/>
      <c r="X296" s="242"/>
      <c r="Y296" s="242"/>
      <c r="Z296" s="240"/>
      <c r="AA296" s="286"/>
    </row>
    <row r="297" spans="1:27" x14ac:dyDescent="0.25">
      <c r="A297" s="257"/>
      <c r="B297" s="259"/>
      <c r="C297" s="253"/>
      <c r="D297" s="220"/>
      <c r="E297" s="261"/>
      <c r="F297" s="253"/>
      <c r="G297" s="187"/>
      <c r="H297" s="253"/>
      <c r="I297" s="187"/>
      <c r="J297" s="42"/>
      <c r="K297" s="255"/>
      <c r="L297" s="253"/>
      <c r="M297" s="80"/>
      <c r="N297" s="81" t="s">
        <v>218</v>
      </c>
      <c r="O297" s="187" t="str">
        <f t="shared" si="47"/>
        <v/>
      </c>
      <c r="P297" s="187" t="str">
        <f t="shared" si="47"/>
        <v/>
      </c>
      <c r="Q297" s="253"/>
      <c r="R297" s="187"/>
      <c r="S297" s="253"/>
      <c r="T297" s="187"/>
      <c r="U297" s="42"/>
      <c r="V297" s="255"/>
      <c r="W297" s="240"/>
      <c r="X297" s="242"/>
      <c r="Y297" s="242"/>
      <c r="Z297" s="240"/>
      <c r="AA297" s="286"/>
    </row>
    <row r="298" spans="1:27" x14ac:dyDescent="0.25">
      <c r="A298" s="257"/>
      <c r="B298" s="260"/>
      <c r="C298" s="254"/>
      <c r="D298" s="126"/>
      <c r="E298" s="261"/>
      <c r="F298" s="254"/>
      <c r="G298" s="187"/>
      <c r="H298" s="254"/>
      <c r="I298" s="187"/>
      <c r="J298" s="42"/>
      <c r="K298" s="255"/>
      <c r="L298" s="254"/>
      <c r="M298" s="224"/>
      <c r="N298" s="81" t="s">
        <v>218</v>
      </c>
      <c r="O298" s="187" t="str">
        <f t="shared" si="47"/>
        <v/>
      </c>
      <c r="P298" s="187" t="str">
        <f t="shared" si="47"/>
        <v/>
      </c>
      <c r="Q298" s="254"/>
      <c r="R298" s="187"/>
      <c r="S298" s="254"/>
      <c r="T298" s="187"/>
      <c r="U298" s="42"/>
      <c r="V298" s="255"/>
      <c r="W298" s="240"/>
      <c r="X298" s="242"/>
      <c r="Y298" s="242"/>
      <c r="Z298" s="240"/>
      <c r="AA298" s="287"/>
    </row>
    <row r="299" spans="1:27" ht="69" customHeight="1" x14ac:dyDescent="0.25">
      <c r="A299" s="257">
        <v>55</v>
      </c>
      <c r="B299" s="258" t="s">
        <v>988</v>
      </c>
      <c r="C299" s="252" t="s">
        <v>333</v>
      </c>
      <c r="D299" s="205" t="s">
        <v>990</v>
      </c>
      <c r="E299" s="261" t="s">
        <v>991</v>
      </c>
      <c r="F299" s="252" t="s">
        <v>206</v>
      </c>
      <c r="G299" s="187">
        <f>IF(F299="1 - Rara vez",1,IF(F299="2 - Improbable",2,IF(F299="3 - Posible",3,IF(F299="4 - Probable",4,IF(F299="5 - Casi seguro",5,IF(F299="1 - Baja",6,IF(F299="2 - Media",7,IF(F299="3 - Alta",8,IF(F299="Seleccione",0)))))))))</f>
        <v>3</v>
      </c>
      <c r="H299" s="252" t="s">
        <v>223</v>
      </c>
      <c r="I299" s="187">
        <f>IF(H299="1 -Insignificante",1,IF(H299="2 -Menor",2,IF(H299="3 -Moderado",3,IF(H299="5 -Moderado",6,IF(H299="4 -Mayor",4,IF(H299="10 -Mayor",7,IF(H299="5 -Catastrófico",5,IF(H299="20 -Catastrófico",8,IF(H299="1 - Mínimo/Leve",9,IF(H299="2 - Importante",10,IF(H299="3 - Fuerte",11,IF(H299="Seleccione",0))))))))))))</f>
        <v>8</v>
      </c>
      <c r="J299" s="42">
        <f>IF(AND(G299=1,I299=1),1,IF(AND(G299=1,I299=2),2,IF(AND(G299=1,I299=3),3,IF(AND(G299=1,I299=4),4,IF(AND(G299=1,I299=5),5,IF(AND(G299=2,I299=1),6,IF(AND(G299=2,I299=2),7,IF(AND(G299=2,I299=3),8,IF(AND(G299=2,I299=4),9,IF(AND(G299=2,I299=5),10,IF(AND(G299=3,I299=1),11,IF(AND(G299=3,I299=2),12,IF(AND(G299=3,I299=3),13,IF(AND(G299=3,I299=4),14,IF(AND(G299=3,I299=5),15,IF(AND(G299=4,I299=1),16,IF(AND(G299=4,I299=2),17,IF(AND(G299=4,I299=3),18,IF(AND(G299=4,I299=4),19,IF(AND(G299=4,I299=5),20,IF(AND(G299=5,I299=1),21,IF(AND(G299=5,I299=2),22,IF(AND(G299=5,I299=3),23,IF(AND(G299=5,I299=4),24,IF(AND(G299=5,I299=5),25,IF(AND(G299=1,I299=6),26,IF(AND(G299=1,I299=7),27,IF(AND(G299=1,I299=8),28,IF(AND(G299=2,I299=6),29,IF(AND(G299=2,I299=7),30,IF(AND(G299=2,I299=8),31,IF(AND(G299=3,I299=6),32,IF(AND(G299=3,I299=7),33,IF(AND(G299=3,I299=8),34,IF(AND(G299=4,I299=6),35,IF(AND(G299=4,I299=7),36,IF(AND(G299=4,I299=8),37,IF(AND(G299=5,I299=6),38,IF(AND(G299=5,I299=7),39,IF(AND(G299=5,I299=8),40,IF(AND(G299=6,I299=9),41,IF(AND(G299=6,I299=10),42,IF(AND(G299=6,I299=11),43,IF(AND(G299=7,I299=9),44,IF(AND(G299=7,I299=10),45,IF(AND(G299=7,I299=11),46,IF(AND(G299=8,I299=9),47,IF(AND(G299=8,I299=10),48,IF(AND(G299=8,I299=11),49,"Seleccione")))))))))))))))))))))))))))))))))))))))))))))))))</f>
        <v>34</v>
      </c>
      <c r="K299" s="255" t="str">
        <f>IF(J299=1,'Etapa 2 - Análisis'!$Y$4,IF(J299=2,'Etapa 2 - Análisis'!$Z$4,IF(J299=6,'Etapa 2 - Análisis'!$AD$4,IF(J299=7,'Etapa 2 - Análisis'!$AE$4,IF(J299=11,'Etapa 2 - Análisis'!$AI$4,IF(J299=3,'Etapa 2 - Análisis'!$AA$4,IF(J299=8,'Etapa 2 - Análisis'!$AF$4,IF(J299=12,'Etapa 2 - Análisis'!$AJ$4,IF(J299=16,'Etapa 2 - Análisis'!$AN$4,IF(J299=4,'Etapa 2 - Análisis'!$AB$4,IF(J299=5,'Etapa 2 - Análisis'!$AC$4,IF(J299=9,'Etapa 2 - Análisis'!$AG$4,IF(J299=13,'Etapa 2 - Análisis'!$AK$4,IF(J299=17,'Etapa 2 - Análisis'!$AO$4,IF(J299=18,'Etapa 2 - Análisis'!$AP$4,IF(J299=21,'Etapa 2 - Análisis'!$AS$4,IF(J299=22,'Etapa 2 - Análisis'!$AT$4,IF(J299=10,'Etapa 2 - Análisis'!$AH$4,IF(J299=14,'Etapa 2 - Análisis'!$AL$4,IF(J299=15,'Etapa 2 - Análisis'!$AM$4,IF(J299=19,'Etapa 2 - Análisis'!$AQ$4,IF(J299=20,'Etapa 2 - Análisis'!$AR$4,IF(J299=23,'Etapa 2 - Análisis'!$AU$4,IF(J299=24,'Etapa 2 - Análisis'!$AV$4,IF(J299=25,'Etapa 2 - Análisis'!$AW$4,IF(J299=26,'Etapa 2 - Análisis'!$Y$13,IF(J299=27,'Etapa 2 - Análisis'!$Z$13,IF(J299=28,'Etapa 2 - Análisis'!$AA$13,IF(J299=29,'Etapa 2 - Análisis'!$AB$13,IF(J299=30,'Etapa 2 - Análisis'!$AC$13,IF(J299=31,'Etapa 2 - Análisis'!$AD$13,IF(J299=32,'Etapa 2 - Análisis'!$AE$13,IF(J299=33,'Etapa 2 - Análisis'!$AF$13,IF(J299=34,'Etapa 2 - Análisis'!$AG$13,IF(J299=35,'Etapa 2 - Análisis'!$AH$13,IF(J299=36,'Etapa 2 - Análisis'!$AI$13,IF(J299=37,'Etapa 2 - Análisis'!$AJ$13,IF(J299=38,'Etapa 2 - Análisis'!$AK$13,IF(J299=39,'Etapa 2 - Análisis'!$AL$13,IF(J299=40,'Etapa 2 - Análisis'!$AM$13,IF(J299=41,'Etapa 2 - Análisis'!$Y$8,IF(J299=42,'Etapa 2 - Análisis'!$Z$8,IF(J299=43,'Etapa 2 - Análisis'!$AA$8,IF(J299=44,'Etapa 2 - Análisis'!$AB$8,IF(J299=45,'Etapa 2 - Análisis'!$AC$8,IF(J299=46,'Etapa 2 - Análisis'!$AD$8,IF(J299=47,'Etapa 2 - Análisis'!$AE$8,IF(J299=48,'Etapa 2 - Análisis'!$AF$8,IF(J299=49,'Etapa 2 - Análisis'!$AG$8,"Sin Zona")))))))))))))))))))))))))))))))))))))))))))))))))</f>
        <v>ZONA DE RIESGO EXTREMA</v>
      </c>
      <c r="L299" s="252" t="s">
        <v>321</v>
      </c>
      <c r="M299" s="219" t="s">
        <v>996</v>
      </c>
      <c r="N299" s="81" t="s">
        <v>225</v>
      </c>
      <c r="O299" s="187" t="s">
        <v>414</v>
      </c>
      <c r="P299" s="187" t="str">
        <f>IF($C$134="Oportunidad","NO APLICA","")</f>
        <v/>
      </c>
      <c r="Q299" s="252" t="s">
        <v>208</v>
      </c>
      <c r="R299" s="187">
        <f>IF(Q299="1 - Rara vez",1,IF(Q299="2 - Improbable",2,IF(Q299="3 - Posible",3,IF(Q299="4 - Probable",4,IF(Q299="5 - Casi seguro",5,IF(Q299="1 - Baja",6,IF(Q299="2 - Media",7,IF(Q299="3 - Alta",8,IF(Q299="NO APLICA","",IF(Q299="Seleccione",0))))))))))</f>
        <v>1</v>
      </c>
      <c r="S299" s="252" t="s">
        <v>223</v>
      </c>
      <c r="T299" s="187">
        <f>IF(S299="1 -Insignificante",1,IF(S299="2 -Menor",2,IF(S299="3 -Moderado",3,IF(S299="4 -Mayor",4,IF(S299="10 -Mayor",7,IF(S299="5 -Catastrófico",5,IF(S299="5 -Moderado",6,IF(S299="20 -Catastrófico",8,IF(S299="1 - Mínimo/Leve",9,IF(S299="2 - Importante",10,IF(S299="3 - Fuerte",11,IF(S299="NO APLICA","",IF(S299="Seleccione",0)))))))))))))</f>
        <v>8</v>
      </c>
      <c r="U299" s="42">
        <f>IF(AND(R299=1,T299=1),1,IF(AND(R299=1,T299=2),2,IF(AND(R299=1,T299=3),3,IF(AND(R299=1,T299=4),4,IF(AND(R299=1,T299=5),5,IF(AND(R299=2,T299=1),6,IF(AND(R299=2,T299=2),7,IF(AND(R299=2,T299=3),8,IF(AND(R299=2,T299=4),9,IF(AND(R299=2,T299=5),10,IF(AND(R299=3,T299=1),11,IF(AND(R299=3,T299=2),12,IF(AND(R299=3,T299=3),13,IF(AND(R299=3,T299=4),14,IF(AND(R299=3,T299=5),15,IF(AND(R299=4,T299=1),16,IF(AND(R299=4,T299=2),17,IF(AND(R299=4,T299=3),18,IF(AND(R299=4,T299=4),19,IF(AND(R299=4,T299=5),20,IF(AND(R299=5,T299=1),21,IF(AND(R299=5,T299=2),22,IF(AND(R299=5,T299=3),23,IF(AND(R299=5,T299=4),24,IF(AND(R299=5,T299=5),25,IF(AND(R299=1,T299=6),26,IF(AND(R299=1,T299=7),27,IF(AND(R299=1,T299=8),28,IF(AND(R299=2,T299=6),29,IF(AND(R299=2,T299=7),30,IF(AND(R299=2,T299=8),31,IF(AND(R299=3,T299=6),32,IF(AND(R299=3,T299=7),33,IF(AND(R299=3,T299=8),34,IF(AND(R299=4,T299=6),35,IF(AND(R299=4,T299=7),36,IF(AND(R299=4,T299=8),37,IF(AND(R299=5,T299=6),38,IF(AND(R299=5,T299=7),39,IF(AND(R299=5,T299=8),40,IF(AND(R299=6,T299=9),41,IF(AND(R299=6,T299=10),42,IF(AND(R299=6,T299=11),43,IF(AND(R299=7,T299=9),44,IF(AND(R299=7,T299=10),45,IF(AND(R299=7,T299=11),46,IF(AND(R299=8,T299=9),47,IF(AND(R299=8,T299=10),48,IF(AND(R299=8,T299=11),49,IF(AND(R299="",T299=""),"","Seleccione"))))))))))))))))))))))))))))))))))))))))))))))))))</f>
        <v>28</v>
      </c>
      <c r="V299" s="255" t="str">
        <f>IF(U299=1,'Etapa 2 - Análisis'!$Y$4,IF(U299=2,'Etapa 2 - Análisis'!$Z$4,IF(U299=6,'Etapa 2 - Análisis'!$AD$4,IF(U299=7,'Etapa 2 - Análisis'!$AE$4,IF(U299=11,'Etapa 2 - Análisis'!$AI$4,IF(U299=3,'Etapa 2 - Análisis'!$AA$4,IF(U299=8,'Etapa 2 - Análisis'!$AF$4,IF(U299=12,'Etapa 2 - Análisis'!$AJ$4,IF(U299=16,'Etapa 2 - Análisis'!$AN$4,IF(U299=4,'Etapa 2 - Análisis'!$AB$4,IF(U299=5,'Etapa 2 - Análisis'!$AC$4,IF(U299=9,'Etapa 2 - Análisis'!$AF$4,IF(U299=13,'Etapa 2 - Análisis'!$AK$4,IF(U299=17,'Etapa 2 - Análisis'!$AO$4,IF(U299=18,'Etapa 2 - Análisis'!$AP$4,IF(U299=21,'Etapa 2 - Análisis'!$AS$4,IF(U299=22,'Etapa 2 - Análisis'!$AT$4,IF(U299=10,'Etapa 2 - Análisis'!$AH$4,IF(U299=14,'Etapa 2 - Análisis'!$AL$4,IF(U299=15,'Etapa 2 - Análisis'!$AM$4,IF(U299=19,'Etapa 2 - Análisis'!$AQ$4,IF(U299=20,'Etapa 2 - Análisis'!$AR$4,IF(U299=23,'Etapa 2 - Análisis'!$AU$4,IF(U299=24,'Etapa 2 - Análisis'!$AV$4,IF(U299=25,'Etapa 2 - Análisis'!$AW$4,IF(U299=26,'Etapa 2 - Análisis'!$Y$13,IF(U299=27,'Etapa 2 - Análisis'!$Z$13,IF(U299=28,'Etapa 2 - Análisis'!$AA$13,IF(U299=29,'Etapa 2 - Análisis'!$AB$13,IF(U299=30,'Etapa 2 - Análisis'!$AC$13,IF(U299=31,'Etapa 2 - Análisis'!$AD$13,IF(U299=32,'Etapa 2 - Análisis'!$AE$13,IF(U299=33,'Etapa 2 - Análisis'!$AF$13,IF(U299=34,'Etapa 2 - Análisis'!$AG$13,IF(U299=35,'Etapa 2 - Análisis'!$AH$13,IF(U299=36,'Etapa 2 - Análisis'!$AI$13,IF(U299=37,'Etapa 2 - Análisis'!$AJ$13,IF(U299=38,'Etapa 2 - Análisis'!$AK$13,IF(U299=39,'Etapa 2 - Análisis'!$AL$13,IF(U299=40,'Etapa 2 - Análisis'!$AM$13,IF(U299=41,'Etapa 2 - Análisis'!$Y$8,IF(U299=42,'Etapa 2 - Análisis'!$Z$8,IF(U299=43,'Etapa 2 - Análisis'!$AA$8,IF(U299=44,'Etapa 2 - Análisis'!$AB$8,IF(U299=45,'Etapa 2 - Análisis'!$AC$8,IF(U299=46,'Etapa 2 - Análisis'!$AD$8,IF(U299=47,'Etapa 2 - Análisis'!$AE$8,IF(U299=48,'Etapa 2 - Análisis'!$AF$8,IF(U299=49,'Etapa 2 - Análisis'!$AG$8,IF(U299="","NO APLICA","Sin Zona"))))))))))))))))))))))))))))))))))))))))))))))))))</f>
        <v>ZONA DE RIESGO MODERADA</v>
      </c>
      <c r="W299" s="228" t="s">
        <v>612</v>
      </c>
      <c r="X299" s="281" t="s">
        <v>441</v>
      </c>
      <c r="Y299" s="282"/>
      <c r="Z299" s="228" t="s">
        <v>1000</v>
      </c>
      <c r="AA299" s="278" t="s">
        <v>1001</v>
      </c>
    </row>
    <row r="300" spans="1:27" ht="77.25" customHeight="1" x14ac:dyDescent="0.25">
      <c r="A300" s="257"/>
      <c r="B300" s="259"/>
      <c r="C300" s="253"/>
      <c r="D300" s="205" t="s">
        <v>992</v>
      </c>
      <c r="E300" s="261"/>
      <c r="F300" s="253"/>
      <c r="G300" s="187"/>
      <c r="H300" s="253"/>
      <c r="I300" s="187"/>
      <c r="J300" s="42"/>
      <c r="K300" s="255"/>
      <c r="L300" s="253"/>
      <c r="M300" s="219" t="s">
        <v>997</v>
      </c>
      <c r="N300" s="81" t="s">
        <v>225</v>
      </c>
      <c r="O300" s="187" t="s">
        <v>414</v>
      </c>
      <c r="P300" s="187" t="str">
        <f t="shared" si="47"/>
        <v/>
      </c>
      <c r="Q300" s="253"/>
      <c r="R300" s="187"/>
      <c r="S300" s="253"/>
      <c r="T300" s="187"/>
      <c r="U300" s="42"/>
      <c r="V300" s="255"/>
      <c r="W300" s="228"/>
      <c r="X300" s="229"/>
      <c r="Y300" s="229"/>
      <c r="Z300" s="228"/>
      <c r="AA300" s="279"/>
    </row>
    <row r="301" spans="1:27" ht="44.25" customHeight="1" x14ac:dyDescent="0.25">
      <c r="A301" s="257"/>
      <c r="B301" s="259"/>
      <c r="C301" s="253"/>
      <c r="D301" s="205" t="s">
        <v>993</v>
      </c>
      <c r="E301" s="261"/>
      <c r="F301" s="253"/>
      <c r="G301" s="187"/>
      <c r="H301" s="253"/>
      <c r="I301" s="187"/>
      <c r="J301" s="42"/>
      <c r="K301" s="255"/>
      <c r="L301" s="253"/>
      <c r="M301" s="245" t="s">
        <v>998</v>
      </c>
      <c r="N301" s="81" t="s">
        <v>225</v>
      </c>
      <c r="O301" s="187" t="s">
        <v>414</v>
      </c>
      <c r="P301" s="187" t="str">
        <f t="shared" si="47"/>
        <v/>
      </c>
      <c r="Q301" s="253"/>
      <c r="R301" s="187"/>
      <c r="S301" s="253"/>
      <c r="T301" s="187"/>
      <c r="U301" s="42"/>
      <c r="V301" s="255"/>
      <c r="W301" s="228"/>
      <c r="X301" s="229"/>
      <c r="Y301" s="229"/>
      <c r="Z301" s="228"/>
      <c r="AA301" s="279"/>
    </row>
    <row r="302" spans="1:27" x14ac:dyDescent="0.25">
      <c r="A302" s="257"/>
      <c r="B302" s="259"/>
      <c r="C302" s="253"/>
      <c r="D302" s="205"/>
      <c r="E302" s="261"/>
      <c r="F302" s="253"/>
      <c r="G302" s="187"/>
      <c r="H302" s="253"/>
      <c r="I302" s="187"/>
      <c r="J302" s="42"/>
      <c r="K302" s="255"/>
      <c r="L302" s="253"/>
      <c r="M302" s="246"/>
      <c r="N302" s="81" t="s">
        <v>218</v>
      </c>
      <c r="O302" s="187" t="str">
        <f t="shared" si="47"/>
        <v/>
      </c>
      <c r="P302" s="187" t="str">
        <f t="shared" si="47"/>
        <v/>
      </c>
      <c r="Q302" s="253"/>
      <c r="R302" s="187"/>
      <c r="S302" s="253"/>
      <c r="T302" s="187"/>
      <c r="U302" s="42"/>
      <c r="V302" s="255"/>
      <c r="W302" s="228"/>
      <c r="X302" s="229"/>
      <c r="Y302" s="229"/>
      <c r="Z302" s="228"/>
      <c r="AA302" s="279"/>
    </row>
    <row r="303" spans="1:27" x14ac:dyDescent="0.25">
      <c r="A303" s="257"/>
      <c r="B303" s="260"/>
      <c r="C303" s="254"/>
      <c r="E303" s="261"/>
      <c r="F303" s="254"/>
      <c r="G303" s="187"/>
      <c r="H303" s="254"/>
      <c r="I303" s="187"/>
      <c r="J303" s="42"/>
      <c r="K303" s="255"/>
      <c r="L303" s="254"/>
      <c r="M303" s="233"/>
      <c r="N303" s="81" t="s">
        <v>218</v>
      </c>
      <c r="O303" s="187" t="str">
        <f t="shared" si="47"/>
        <v/>
      </c>
      <c r="P303" s="187" t="str">
        <f t="shared" si="47"/>
        <v/>
      </c>
      <c r="Q303" s="254"/>
      <c r="R303" s="187"/>
      <c r="S303" s="254"/>
      <c r="T303" s="187"/>
      <c r="U303" s="42"/>
      <c r="V303" s="255"/>
      <c r="W303" s="233"/>
      <c r="X303" s="234"/>
      <c r="Y303" s="234"/>
      <c r="Z303" s="233"/>
      <c r="AA303" s="280"/>
    </row>
    <row r="304" spans="1:27" ht="43.5" customHeight="1" x14ac:dyDescent="0.25">
      <c r="A304" s="257">
        <v>56</v>
      </c>
      <c r="B304" s="258" t="s">
        <v>989</v>
      </c>
      <c r="C304" s="252" t="s">
        <v>333</v>
      </c>
      <c r="D304" s="205" t="s">
        <v>994</v>
      </c>
      <c r="E304" s="261" t="s">
        <v>995</v>
      </c>
      <c r="F304" s="252" t="s">
        <v>206</v>
      </c>
      <c r="G304" s="187">
        <f>IF(F304="1 - Rara vez",1,IF(F304="2 - Improbable",2,IF(F304="3 - Posible",3,IF(F304="4 - Probable",4,IF(F304="5 - Casi seguro",5,IF(F304="1 - Baja",6,IF(F304="2 - Media",7,IF(F304="3 - Alta",8,IF(F304="Seleccione",0)))))))))</f>
        <v>3</v>
      </c>
      <c r="H304" s="252" t="s">
        <v>223</v>
      </c>
      <c r="I304" s="187">
        <f>IF(H304="1 -Insignificante",1,IF(H304="2 -Menor",2,IF(H304="3 -Moderado",3,IF(H304="5 -Moderado",6,IF(H304="4 -Mayor",4,IF(H304="10 -Mayor",7,IF(H304="5 -Catastrófico",5,IF(H304="20 -Catastrófico",8,IF(H304="1 - Mínimo/Leve",9,IF(H304="2 - Importante",10,IF(H304="3 - Fuerte",11,IF(H304="Seleccione",0))))))))))))</f>
        <v>8</v>
      </c>
      <c r="J304" s="42">
        <f>IF(AND(G304=1,I304=1),1,IF(AND(G304=1,I304=2),2,IF(AND(G304=1,I304=3),3,IF(AND(G304=1,I304=4),4,IF(AND(G304=1,I304=5),5,IF(AND(G304=2,I304=1),6,IF(AND(G304=2,I304=2),7,IF(AND(G304=2,I304=3),8,IF(AND(G304=2,I304=4),9,IF(AND(G304=2,I304=5),10,IF(AND(G304=3,I304=1),11,IF(AND(G304=3,I304=2),12,IF(AND(G304=3,I304=3),13,IF(AND(G304=3,I304=4),14,IF(AND(G304=3,I304=5),15,IF(AND(G304=4,I304=1),16,IF(AND(G304=4,I304=2),17,IF(AND(G304=4,I304=3),18,IF(AND(G304=4,I304=4),19,IF(AND(G304=4,I304=5),20,IF(AND(G304=5,I304=1),21,IF(AND(G304=5,I304=2),22,IF(AND(G304=5,I304=3),23,IF(AND(G304=5,I304=4),24,IF(AND(G304=5,I304=5),25,IF(AND(G304=1,I304=6),26,IF(AND(G304=1,I304=7),27,IF(AND(G304=1,I304=8),28,IF(AND(G304=2,I304=6),29,IF(AND(G304=2,I304=7),30,IF(AND(G304=2,I304=8),31,IF(AND(G304=3,I304=6),32,IF(AND(G304=3,I304=7),33,IF(AND(G304=3,I304=8),34,IF(AND(G304=4,I304=6),35,IF(AND(G304=4,I304=7),36,IF(AND(G304=4,I304=8),37,IF(AND(G304=5,I304=6),38,IF(AND(G304=5,I304=7),39,IF(AND(G304=5,I304=8),40,IF(AND(G304=6,I304=9),41,IF(AND(G304=6,I304=10),42,IF(AND(G304=6,I304=11),43,IF(AND(G304=7,I304=9),44,IF(AND(G304=7,I304=10),45,IF(AND(G304=7,I304=11),46,IF(AND(G304=8,I304=9),47,IF(AND(G304=8,I304=10),48,IF(AND(G304=8,I304=11),49,"Seleccione")))))))))))))))))))))))))))))))))))))))))))))))))</f>
        <v>34</v>
      </c>
      <c r="K304" s="255" t="str">
        <f>IF(J304=1,'Etapa 2 - Análisis'!$Y$4,IF(J304=2,'Etapa 2 - Análisis'!$Z$4,IF(J304=6,'Etapa 2 - Análisis'!$AD$4,IF(J304=7,'Etapa 2 - Análisis'!$AE$4,IF(J304=11,'Etapa 2 - Análisis'!$AI$4,IF(J304=3,'Etapa 2 - Análisis'!$AA$4,IF(J304=8,'Etapa 2 - Análisis'!$AF$4,IF(J304=12,'Etapa 2 - Análisis'!$AJ$4,IF(J304=16,'Etapa 2 - Análisis'!$AN$4,IF(J304=4,'Etapa 2 - Análisis'!$AB$4,IF(J304=5,'Etapa 2 - Análisis'!$AC$4,IF(J304=9,'Etapa 2 - Análisis'!$AG$4,IF(J304=13,'Etapa 2 - Análisis'!$AK$4,IF(J304=17,'Etapa 2 - Análisis'!$AO$4,IF(J304=18,'Etapa 2 - Análisis'!$AP$4,IF(J304=21,'Etapa 2 - Análisis'!$AS$4,IF(J304=22,'Etapa 2 - Análisis'!$AT$4,IF(J304=10,'Etapa 2 - Análisis'!$AH$4,IF(J304=14,'Etapa 2 - Análisis'!$AL$4,IF(J304=15,'Etapa 2 - Análisis'!$AM$4,IF(J304=19,'Etapa 2 - Análisis'!$AQ$4,IF(J304=20,'Etapa 2 - Análisis'!$AR$4,IF(J304=23,'Etapa 2 - Análisis'!$AU$4,IF(J304=24,'Etapa 2 - Análisis'!$AV$4,IF(J304=25,'Etapa 2 - Análisis'!$AW$4,IF(J304=26,'Etapa 2 - Análisis'!$Y$13,IF(J304=27,'Etapa 2 - Análisis'!$Z$13,IF(J304=28,'Etapa 2 - Análisis'!$AA$13,IF(J304=29,'Etapa 2 - Análisis'!$AB$13,IF(J304=30,'Etapa 2 - Análisis'!$AC$13,IF(J304=31,'Etapa 2 - Análisis'!$AD$13,IF(J304=32,'Etapa 2 - Análisis'!$AE$13,IF(J304=33,'Etapa 2 - Análisis'!$AF$13,IF(J304=34,'Etapa 2 - Análisis'!$AG$13,IF(J304=35,'Etapa 2 - Análisis'!$AH$13,IF(J304=36,'Etapa 2 - Análisis'!$AI$13,IF(J304=37,'Etapa 2 - Análisis'!$AJ$13,IF(J304=38,'Etapa 2 - Análisis'!$AK$13,IF(J304=39,'Etapa 2 - Análisis'!$AL$13,IF(J304=40,'Etapa 2 - Análisis'!$AM$13,IF(J304=41,'Etapa 2 - Análisis'!$Y$8,IF(J304=42,'Etapa 2 - Análisis'!$Z$8,IF(J304=43,'Etapa 2 - Análisis'!$AA$8,IF(J304=44,'Etapa 2 - Análisis'!$AB$8,IF(J304=45,'Etapa 2 - Análisis'!$AC$8,IF(J304=46,'Etapa 2 - Análisis'!$AD$8,IF(J304=47,'Etapa 2 - Análisis'!$AE$8,IF(J304=48,'Etapa 2 - Análisis'!$AF$8,IF(J304=49,'Etapa 2 - Análisis'!$AG$8,"Sin Zona")))))))))))))))))))))))))))))))))))))))))))))))))</f>
        <v>ZONA DE RIESGO EXTREMA</v>
      </c>
      <c r="L304" s="252" t="s">
        <v>320</v>
      </c>
      <c r="M304" s="219" t="s">
        <v>999</v>
      </c>
      <c r="N304" s="81" t="s">
        <v>225</v>
      </c>
      <c r="O304" s="187" t="s">
        <v>414</v>
      </c>
      <c r="P304" s="187" t="str">
        <f>IF($C$134="Oportunidad","NO APLICA","")</f>
        <v/>
      </c>
      <c r="Q304" s="252" t="s">
        <v>208</v>
      </c>
      <c r="R304" s="187">
        <f>IF(Q304="1 - Rara vez",1,IF(Q304="2 - Improbable",2,IF(Q304="3 - Posible",3,IF(Q304="4 - Probable",4,IF(Q304="5 - Casi seguro",5,IF(Q304="1 - Baja",6,IF(Q304="2 - Media",7,IF(Q304="3 - Alta",8,IF(Q304="NO APLICA","",IF(Q304="Seleccione",0))))))))))</f>
        <v>1</v>
      </c>
      <c r="S304" s="252" t="s">
        <v>223</v>
      </c>
      <c r="T304" s="187">
        <f>IF(S304="1 -Insignificante",1,IF(S304="2 -Menor",2,IF(S304="3 -Moderado",3,IF(S304="4 -Mayor",4,IF(S304="10 -Mayor",7,IF(S304="5 -Catastrófico",5,IF(S304="5 -Moderado",6,IF(S304="20 -Catastrófico",8,IF(S304="1 - Mínimo/Leve",9,IF(S304="2 - Importante",10,IF(S304="3 - Fuerte",11,IF(S304="NO APLICA","",IF(S304="Seleccione",0)))))))))))))</f>
        <v>8</v>
      </c>
      <c r="U304" s="42">
        <f>IF(AND(R304=1,T304=1),1,IF(AND(R304=1,T304=2),2,IF(AND(R304=1,T304=3),3,IF(AND(R304=1,T304=4),4,IF(AND(R304=1,T304=5),5,IF(AND(R304=2,T304=1),6,IF(AND(R304=2,T304=2),7,IF(AND(R304=2,T304=3),8,IF(AND(R304=2,T304=4),9,IF(AND(R304=2,T304=5),10,IF(AND(R304=3,T304=1),11,IF(AND(R304=3,T304=2),12,IF(AND(R304=3,T304=3),13,IF(AND(R304=3,T304=4),14,IF(AND(R304=3,T304=5),15,IF(AND(R304=4,T304=1),16,IF(AND(R304=4,T304=2),17,IF(AND(R304=4,T304=3),18,IF(AND(R304=4,T304=4),19,IF(AND(R304=4,T304=5),20,IF(AND(R304=5,T304=1),21,IF(AND(R304=5,T304=2),22,IF(AND(R304=5,T304=3),23,IF(AND(R304=5,T304=4),24,IF(AND(R304=5,T304=5),25,IF(AND(R304=1,T304=6),26,IF(AND(R304=1,T304=7),27,IF(AND(R304=1,T304=8),28,IF(AND(R304=2,T304=6),29,IF(AND(R304=2,T304=7),30,IF(AND(R304=2,T304=8),31,IF(AND(R304=3,T304=6),32,IF(AND(R304=3,T304=7),33,IF(AND(R304=3,T304=8),34,IF(AND(R304=4,T304=6),35,IF(AND(R304=4,T304=7),36,IF(AND(R304=4,T304=8),37,IF(AND(R304=5,T304=6),38,IF(AND(R304=5,T304=7),39,IF(AND(R304=5,T304=8),40,IF(AND(R304=6,T304=9),41,IF(AND(R304=6,T304=10),42,IF(AND(R304=6,T304=11),43,IF(AND(R304=7,T304=9),44,IF(AND(R304=7,T304=10),45,IF(AND(R304=7,T304=11),46,IF(AND(R304=8,T304=9),47,IF(AND(R304=8,T304=10),48,IF(AND(R304=8,T304=11),49,IF(AND(R304="",T304=""),"","Seleccione"))))))))))))))))))))))))))))))))))))))))))))))))))</f>
        <v>28</v>
      </c>
      <c r="V304" s="255" t="str">
        <f>IF(U304=1,'Etapa 2 - Análisis'!$Y$4,IF(U304=2,'Etapa 2 - Análisis'!$Z$4,IF(U304=6,'Etapa 2 - Análisis'!$AD$4,IF(U304=7,'Etapa 2 - Análisis'!$AE$4,IF(U304=11,'Etapa 2 - Análisis'!$AI$4,IF(U304=3,'Etapa 2 - Análisis'!$AA$4,IF(U304=8,'Etapa 2 - Análisis'!$AF$4,IF(U304=12,'Etapa 2 - Análisis'!$AJ$4,IF(U304=16,'Etapa 2 - Análisis'!$AN$4,IF(U304=4,'Etapa 2 - Análisis'!$AB$4,IF(U304=5,'Etapa 2 - Análisis'!$AC$4,IF(U304=9,'Etapa 2 - Análisis'!$AF$4,IF(U304=13,'Etapa 2 - Análisis'!$AK$4,IF(U304=17,'Etapa 2 - Análisis'!$AO$4,IF(U304=18,'Etapa 2 - Análisis'!$AP$4,IF(U304=21,'Etapa 2 - Análisis'!$AS$4,IF(U304=22,'Etapa 2 - Análisis'!$AT$4,IF(U304=10,'Etapa 2 - Análisis'!$AH$4,IF(U304=14,'Etapa 2 - Análisis'!$AL$4,IF(U304=15,'Etapa 2 - Análisis'!$AM$4,IF(U304=19,'Etapa 2 - Análisis'!$AQ$4,IF(U304=20,'Etapa 2 - Análisis'!$AR$4,IF(U304=23,'Etapa 2 - Análisis'!$AU$4,IF(U304=24,'Etapa 2 - Análisis'!$AV$4,IF(U304=25,'Etapa 2 - Análisis'!$AW$4,IF(U304=26,'Etapa 2 - Análisis'!$Y$13,IF(U304=27,'Etapa 2 - Análisis'!$Z$13,IF(U304=28,'Etapa 2 - Análisis'!$AA$13,IF(U304=29,'Etapa 2 - Análisis'!$AB$13,IF(U304=30,'Etapa 2 - Análisis'!$AC$13,IF(U304=31,'Etapa 2 - Análisis'!$AD$13,IF(U304=32,'Etapa 2 - Análisis'!$AE$13,IF(U304=33,'Etapa 2 - Análisis'!$AF$13,IF(U304=34,'Etapa 2 - Análisis'!$AG$13,IF(U304=35,'Etapa 2 - Análisis'!$AH$13,IF(U304=36,'Etapa 2 - Análisis'!$AI$13,IF(U304=37,'Etapa 2 - Análisis'!$AJ$13,IF(U304=38,'Etapa 2 - Análisis'!$AK$13,IF(U304=39,'Etapa 2 - Análisis'!$AL$13,IF(U304=40,'Etapa 2 - Análisis'!$AM$13,IF(U304=41,'Etapa 2 - Análisis'!$Y$8,IF(U304=42,'Etapa 2 - Análisis'!$Z$8,IF(U304=43,'Etapa 2 - Análisis'!$AA$8,IF(U304=44,'Etapa 2 - Análisis'!$AB$8,IF(U304=45,'Etapa 2 - Análisis'!$AC$8,IF(U304=46,'Etapa 2 - Análisis'!$AD$8,IF(U304=47,'Etapa 2 - Análisis'!$AE$8,IF(U304=48,'Etapa 2 - Análisis'!$AF$8,IF(U304=49,'Etapa 2 - Análisis'!$AG$8,IF(U304="","NO APLICA","Sin Zona"))))))))))))))))))))))))))))))))))))))))))))))))))</f>
        <v>ZONA DE RIESGO MODERADA</v>
      </c>
      <c r="W304" s="228" t="s">
        <v>612</v>
      </c>
      <c r="X304" s="281" t="s">
        <v>441</v>
      </c>
      <c r="Y304" s="282"/>
      <c r="Z304" s="228" t="s">
        <v>1003</v>
      </c>
      <c r="AA304" s="278" t="s">
        <v>1002</v>
      </c>
    </row>
    <row r="305" spans="1:27" x14ac:dyDescent="0.25">
      <c r="A305" s="257"/>
      <c r="B305" s="259"/>
      <c r="C305" s="253"/>
      <c r="D305" s="205"/>
      <c r="E305" s="261"/>
      <c r="F305" s="253"/>
      <c r="G305" s="187"/>
      <c r="H305" s="253"/>
      <c r="I305" s="187"/>
      <c r="J305" s="42"/>
      <c r="K305" s="255"/>
      <c r="L305" s="253"/>
      <c r="M305" s="219"/>
      <c r="N305" s="81" t="s">
        <v>218</v>
      </c>
      <c r="O305" s="187" t="str">
        <f t="shared" si="47"/>
        <v/>
      </c>
      <c r="P305" s="187" t="str">
        <f t="shared" si="47"/>
        <v/>
      </c>
      <c r="Q305" s="253"/>
      <c r="R305" s="187"/>
      <c r="S305" s="253"/>
      <c r="T305" s="187"/>
      <c r="U305" s="42"/>
      <c r="V305" s="255"/>
      <c r="W305" s="228"/>
      <c r="X305" s="229"/>
      <c r="Y305" s="229"/>
      <c r="Z305" s="228"/>
      <c r="AA305" s="279"/>
    </row>
    <row r="306" spans="1:27" x14ac:dyDescent="0.25">
      <c r="A306" s="257"/>
      <c r="B306" s="259"/>
      <c r="C306" s="253"/>
      <c r="D306" s="205"/>
      <c r="E306" s="261"/>
      <c r="F306" s="253"/>
      <c r="G306" s="187"/>
      <c r="H306" s="253"/>
      <c r="I306" s="187"/>
      <c r="J306" s="42"/>
      <c r="K306" s="255"/>
      <c r="L306" s="253"/>
      <c r="M306" s="219"/>
      <c r="N306" s="81" t="s">
        <v>218</v>
      </c>
      <c r="O306" s="187" t="str">
        <f t="shared" ref="O306:P308" si="48">IF($C$134="Oportunidad","NO APLICA","")</f>
        <v/>
      </c>
      <c r="P306" s="187" t="str">
        <f t="shared" si="48"/>
        <v/>
      </c>
      <c r="Q306" s="253"/>
      <c r="R306" s="187"/>
      <c r="S306" s="253"/>
      <c r="T306" s="187"/>
      <c r="U306" s="42"/>
      <c r="V306" s="255"/>
      <c r="W306" s="228"/>
      <c r="X306" s="229"/>
      <c r="Y306" s="229"/>
      <c r="Z306" s="228"/>
      <c r="AA306" s="279"/>
    </row>
    <row r="307" spans="1:27" x14ac:dyDescent="0.25">
      <c r="A307" s="257"/>
      <c r="B307" s="259"/>
      <c r="C307" s="253"/>
      <c r="D307" s="205"/>
      <c r="E307" s="261"/>
      <c r="F307" s="253"/>
      <c r="G307" s="187"/>
      <c r="H307" s="253"/>
      <c r="I307" s="187"/>
      <c r="J307" s="42"/>
      <c r="K307" s="255"/>
      <c r="L307" s="253"/>
      <c r="M307" s="219"/>
      <c r="N307" s="81" t="s">
        <v>218</v>
      </c>
      <c r="O307" s="187" t="str">
        <f t="shared" si="48"/>
        <v/>
      </c>
      <c r="P307" s="187" t="str">
        <f t="shared" si="48"/>
        <v/>
      </c>
      <c r="Q307" s="253"/>
      <c r="R307" s="187"/>
      <c r="S307" s="253"/>
      <c r="T307" s="187"/>
      <c r="U307" s="42"/>
      <c r="V307" s="255"/>
      <c r="W307" s="228"/>
      <c r="X307" s="229"/>
      <c r="Y307" s="229"/>
      <c r="Z307" s="228"/>
      <c r="AA307" s="279"/>
    </row>
    <row r="308" spans="1:27" x14ac:dyDescent="0.25">
      <c r="A308" s="257"/>
      <c r="B308" s="260"/>
      <c r="C308" s="254"/>
      <c r="D308" s="205"/>
      <c r="E308" s="261"/>
      <c r="F308" s="254"/>
      <c r="G308" s="187"/>
      <c r="H308" s="254"/>
      <c r="I308" s="187"/>
      <c r="J308" s="42"/>
      <c r="K308" s="255"/>
      <c r="L308" s="254"/>
      <c r="M308" s="219"/>
      <c r="N308" s="81" t="s">
        <v>218</v>
      </c>
      <c r="O308" s="187" t="str">
        <f t="shared" si="48"/>
        <v/>
      </c>
      <c r="P308" s="187" t="str">
        <f t="shared" si="48"/>
        <v/>
      </c>
      <c r="Q308" s="254"/>
      <c r="R308" s="187"/>
      <c r="S308" s="254"/>
      <c r="T308" s="187"/>
      <c r="U308" s="42"/>
      <c r="V308" s="255"/>
      <c r="W308" s="228"/>
      <c r="X308" s="229"/>
      <c r="Y308" s="229"/>
      <c r="Z308" s="228"/>
      <c r="AA308" s="280"/>
    </row>
    <row r="309" spans="1:27" ht="29.25" customHeight="1" x14ac:dyDescent="0.25">
      <c r="A309" s="257">
        <v>57</v>
      </c>
      <c r="B309" s="258" t="s">
        <v>1006</v>
      </c>
      <c r="C309" s="252" t="s">
        <v>333</v>
      </c>
      <c r="D309" s="205" t="s">
        <v>796</v>
      </c>
      <c r="E309" s="261" t="s">
        <v>1007</v>
      </c>
      <c r="F309" s="252" t="s">
        <v>207</v>
      </c>
      <c r="G309" s="187">
        <f>IF(F309="1 - Rara vez",1,IF(F309="2 - Improbable",2,IF(F309="3 - Posible",3,IF(F309="4 - Probable",4,IF(F309="5 - Casi seguro",5,IF(F309="1 - Baja",6,IF(F309="2 - Media",7,IF(F309="3 - Alta",8,IF(F309="Seleccione",0)))))))))</f>
        <v>2</v>
      </c>
      <c r="H309" s="252" t="s">
        <v>222</v>
      </c>
      <c r="I309" s="187">
        <f>IF(H309="1 -Insignificante",1,IF(H309="2 -Menor",2,IF(H309="3 -Moderado",3,IF(H309="5 -Moderado",6,IF(H309="4 -Mayor",4,IF(H309="10 -Mayor",7,IF(H309="5 -Catastrófico",5,IF(H309="20 -Catastrófico",8,IF(H309="1 - Mínimo/Leve",9,IF(H309="2 - Importante",10,IF(H309="3 - Fuerte",11,IF(H309="Seleccione",0))))))))))))</f>
        <v>7</v>
      </c>
      <c r="J309" s="42">
        <f>IF(AND(G309=1,I309=1),1,IF(AND(G309=1,I309=2),2,IF(AND(G309=1,I309=3),3,IF(AND(G309=1,I309=4),4,IF(AND(G309=1,I309=5),5,IF(AND(G309=2,I309=1),6,IF(AND(G309=2,I309=2),7,IF(AND(G309=2,I309=3),8,IF(AND(G309=2,I309=4),9,IF(AND(G309=2,I309=5),10,IF(AND(G309=3,I309=1),11,IF(AND(G309=3,I309=2),12,IF(AND(G309=3,I309=3),13,IF(AND(G309=3,I309=4),14,IF(AND(G309=3,I309=5),15,IF(AND(G309=4,I309=1),16,IF(AND(G309=4,I309=2),17,IF(AND(G309=4,I309=3),18,IF(AND(G309=4,I309=4),19,IF(AND(G309=4,I309=5),20,IF(AND(G309=5,I309=1),21,IF(AND(G309=5,I309=2),22,IF(AND(G309=5,I309=3),23,IF(AND(G309=5,I309=4),24,IF(AND(G309=5,I309=5),25,IF(AND(G309=1,I309=6),26,IF(AND(G309=1,I309=7),27,IF(AND(G309=1,I309=8),28,IF(AND(G309=2,I309=6),29,IF(AND(G309=2,I309=7),30,IF(AND(G309=2,I309=8),31,IF(AND(G309=3,I309=6),32,IF(AND(G309=3,I309=7),33,IF(AND(G309=3,I309=8),34,IF(AND(G309=4,I309=6),35,IF(AND(G309=4,I309=7),36,IF(AND(G309=4,I309=8),37,IF(AND(G309=5,I309=6),38,IF(AND(G309=5,I309=7),39,IF(AND(G309=5,I309=8),40,IF(AND(G309=6,I309=9),41,IF(AND(G309=6,I309=10),42,IF(AND(G309=6,I309=11),43,IF(AND(G309=7,I309=9),44,IF(AND(G309=7,I309=10),45,IF(AND(G309=7,I309=11),46,IF(AND(G309=8,I309=9),47,IF(AND(G309=8,I309=10),48,IF(AND(G309=8,I309=11),49,"Seleccione")))))))))))))))))))))))))))))))))))))))))))))))))</f>
        <v>30</v>
      </c>
      <c r="K309" s="255" t="str">
        <f>IF(J309=1,'Etapa 2 - Análisis'!$Y$4,IF(J309=2,'Etapa 2 - Análisis'!$Z$4,IF(J309=6,'Etapa 2 - Análisis'!$AD$4,IF(J309=7,'Etapa 2 - Análisis'!$AE$4,IF(J309=11,'Etapa 2 - Análisis'!$AI$4,IF(J309=3,'Etapa 2 - Análisis'!$AA$4,IF(J309=8,'Etapa 2 - Análisis'!$AF$4,IF(J309=12,'Etapa 2 - Análisis'!$AJ$4,IF(J309=16,'Etapa 2 - Análisis'!$AN$4,IF(J309=4,'Etapa 2 - Análisis'!$AB$4,IF(J309=5,'Etapa 2 - Análisis'!$AC$4,IF(J309=9,'Etapa 2 - Análisis'!$AG$4,IF(J309=13,'Etapa 2 - Análisis'!$AK$4,IF(J309=17,'Etapa 2 - Análisis'!$AO$4,IF(J309=18,'Etapa 2 - Análisis'!$AP$4,IF(J309=21,'Etapa 2 - Análisis'!$AS$4,IF(J309=22,'Etapa 2 - Análisis'!$AT$4,IF(J309=10,'Etapa 2 - Análisis'!$AH$4,IF(J309=14,'Etapa 2 - Análisis'!$AL$4,IF(J309=15,'Etapa 2 - Análisis'!$AM$4,IF(J309=19,'Etapa 2 - Análisis'!$AQ$4,IF(J309=20,'Etapa 2 - Análisis'!$AR$4,IF(J309=23,'Etapa 2 - Análisis'!$AU$4,IF(J309=24,'Etapa 2 - Análisis'!$AV$4,IF(J309=25,'Etapa 2 - Análisis'!$AW$4,IF(J309=26,'Etapa 2 - Análisis'!$Y$13,IF(J309=27,'Etapa 2 - Análisis'!$Z$13,IF(J309=28,'Etapa 2 - Análisis'!$AA$13,IF(J309=29,'Etapa 2 - Análisis'!$AB$13,IF(J309=30,'Etapa 2 - Análisis'!$AC$13,IF(J309=31,'Etapa 2 - Análisis'!$AD$13,IF(J309=32,'Etapa 2 - Análisis'!$AE$13,IF(J309=33,'Etapa 2 - Análisis'!$AF$13,IF(J309=34,'Etapa 2 - Análisis'!$AG$13,IF(J309=35,'Etapa 2 - Análisis'!$AH$13,IF(J309=36,'Etapa 2 - Análisis'!$AI$13,IF(J309=37,'Etapa 2 - Análisis'!$AJ$13,IF(J309=38,'Etapa 2 - Análisis'!$AK$13,IF(J309=39,'Etapa 2 - Análisis'!$AL$13,IF(J309=40,'Etapa 2 - Análisis'!$AM$13,IF(J309=41,'Etapa 2 - Análisis'!$Y$8,IF(J309=42,'Etapa 2 - Análisis'!$Z$8,IF(J309=43,'Etapa 2 - Análisis'!$AA$8,IF(J309=44,'Etapa 2 - Análisis'!$AB$8,IF(J309=45,'Etapa 2 - Análisis'!$AC$8,IF(J309=46,'Etapa 2 - Análisis'!$AD$8,IF(J309=47,'Etapa 2 - Análisis'!$AE$8,IF(J309=48,'Etapa 2 - Análisis'!$AF$8,IF(J309=49,'Etapa 2 - Análisis'!$AG$8,"Sin Zona")))))))))))))))))))))))))))))))))))))))))))))))))</f>
        <v>ZONA DE RIESGO MODERADA</v>
      </c>
      <c r="L309" s="252" t="s">
        <v>321</v>
      </c>
      <c r="M309" s="80" t="s">
        <v>1009</v>
      </c>
      <c r="N309" s="81" t="s">
        <v>225</v>
      </c>
      <c r="O309" s="187" t="s">
        <v>414</v>
      </c>
      <c r="P309" s="187" t="str">
        <f>IF($C$134="Oportunidad","NO APLICA","")</f>
        <v/>
      </c>
      <c r="Q309" s="252" t="s">
        <v>208</v>
      </c>
      <c r="R309" s="187">
        <f>IF(Q309="1 - Rara vez",1,IF(Q309="2 - Improbable",2,IF(Q309="3 - Posible",3,IF(Q309="4 - Probable",4,IF(Q309="5 - Casi seguro",5,IF(Q309="1 - Baja",6,IF(Q309="2 - Media",7,IF(Q309="3 - Alta",8,IF(Q309="NO APLICA","",IF(Q309="Seleccione",0))))))))))</f>
        <v>1</v>
      </c>
      <c r="S309" s="252" t="s">
        <v>221</v>
      </c>
      <c r="T309" s="187">
        <f>IF(S309="1 -Insignificante",1,IF(S309="2 -Menor",2,IF(S309="3 -Moderado",3,IF(S309="4 -Mayor",4,IF(S309="10 -Mayor",7,IF(S309="5 -Catastrófico",5,IF(S309="5 -Moderado",6,IF(S309="20 -Catastrófico",8,IF(S309="1 - Mínimo/Leve",9,IF(S309="2 - Importante",10,IF(S309="3 - Fuerte",11,IF(S309="NO APLICA","",IF(S309="Seleccione",0)))))))))))))</f>
        <v>6</v>
      </c>
      <c r="U309" s="42">
        <f>IF(AND(R309=1,T309=1),1,IF(AND(R309=1,T309=2),2,IF(AND(R309=1,T309=3),3,IF(AND(R309=1,T309=4),4,IF(AND(R309=1,T309=5),5,IF(AND(R309=2,T309=1),6,IF(AND(R309=2,T309=2),7,IF(AND(R309=2,T309=3),8,IF(AND(R309=2,T309=4),9,IF(AND(R309=2,T309=5),10,IF(AND(R309=3,T309=1),11,IF(AND(R309=3,T309=2),12,IF(AND(R309=3,T309=3),13,IF(AND(R309=3,T309=4),14,IF(AND(R309=3,T309=5),15,IF(AND(R309=4,T309=1),16,IF(AND(R309=4,T309=2),17,IF(AND(R309=4,T309=3),18,IF(AND(R309=4,T309=4),19,IF(AND(R309=4,T309=5),20,IF(AND(R309=5,T309=1),21,IF(AND(R309=5,T309=2),22,IF(AND(R309=5,T309=3),23,IF(AND(R309=5,T309=4),24,IF(AND(R309=5,T309=5),25,IF(AND(R309=1,T309=6),26,IF(AND(R309=1,T309=7),27,IF(AND(R309=1,T309=8),28,IF(AND(R309=2,T309=6),29,IF(AND(R309=2,T309=7),30,IF(AND(R309=2,T309=8),31,IF(AND(R309=3,T309=6),32,IF(AND(R309=3,T309=7),33,IF(AND(R309=3,T309=8),34,IF(AND(R309=4,T309=6),35,IF(AND(R309=4,T309=7),36,IF(AND(R309=4,T309=8),37,IF(AND(R309=5,T309=6),38,IF(AND(R309=5,T309=7),39,IF(AND(R309=5,T309=8),40,IF(AND(R309=6,T309=9),41,IF(AND(R309=6,T309=10),42,IF(AND(R309=6,T309=11),43,IF(AND(R309=7,T309=9),44,IF(AND(R309=7,T309=10),45,IF(AND(R309=7,T309=11),46,IF(AND(R309=8,T309=9),47,IF(AND(R309=8,T309=10),48,IF(AND(R309=8,T309=11),49,IF(AND(R309="",T309=""),"","Seleccione"))))))))))))))))))))))))))))))))))))))))))))))))))</f>
        <v>26</v>
      </c>
      <c r="V309" s="255" t="str">
        <f>IF(U309=1,'Etapa 2 - Análisis'!$Y$4,IF(U309=2,'Etapa 2 - Análisis'!$Z$4,IF(U309=6,'Etapa 2 - Análisis'!$AD$4,IF(U309=7,'Etapa 2 - Análisis'!$AE$4,IF(U309=11,'Etapa 2 - Análisis'!$AI$4,IF(U309=3,'Etapa 2 - Análisis'!$AA$4,IF(U309=8,'Etapa 2 - Análisis'!$AF$4,IF(U309=12,'Etapa 2 - Análisis'!$AJ$4,IF(U309=16,'Etapa 2 - Análisis'!$AN$4,IF(U309=4,'Etapa 2 - Análisis'!$AB$4,IF(U309=5,'Etapa 2 - Análisis'!$AC$4,IF(U309=9,'Etapa 2 - Análisis'!$AF$4,IF(U309=13,'Etapa 2 - Análisis'!$AK$4,IF(U309=17,'Etapa 2 - Análisis'!$AO$4,IF(U309=18,'Etapa 2 - Análisis'!$AP$4,IF(U309=21,'Etapa 2 - Análisis'!$AS$4,IF(U309=22,'Etapa 2 - Análisis'!$AT$4,IF(U309=10,'Etapa 2 - Análisis'!$AH$4,IF(U309=14,'Etapa 2 - Análisis'!$AL$4,IF(U309=15,'Etapa 2 - Análisis'!$AM$4,IF(U309=19,'Etapa 2 - Análisis'!$AQ$4,IF(U309=20,'Etapa 2 - Análisis'!$AR$4,IF(U309=23,'Etapa 2 - Análisis'!$AU$4,IF(U309=24,'Etapa 2 - Análisis'!$AV$4,IF(U309=25,'Etapa 2 - Análisis'!$AW$4,IF(U309=26,'Etapa 2 - Análisis'!$Y$13,IF(U309=27,'Etapa 2 - Análisis'!$Z$13,IF(U309=28,'Etapa 2 - Análisis'!$AA$13,IF(U309=29,'Etapa 2 - Análisis'!$AB$13,IF(U309=30,'Etapa 2 - Análisis'!$AC$13,IF(U309=31,'Etapa 2 - Análisis'!$AD$13,IF(U309=32,'Etapa 2 - Análisis'!$AE$13,IF(U309=33,'Etapa 2 - Análisis'!$AF$13,IF(U309=34,'Etapa 2 - Análisis'!$AG$13,IF(U309=35,'Etapa 2 - Análisis'!$AH$13,IF(U309=36,'Etapa 2 - Análisis'!$AI$13,IF(U309=37,'Etapa 2 - Análisis'!$AJ$13,IF(U309=38,'Etapa 2 - Análisis'!$AK$13,IF(U309=39,'Etapa 2 - Análisis'!$AL$13,IF(U309=40,'Etapa 2 - Análisis'!$AM$13,IF(U309=41,'Etapa 2 - Análisis'!$Y$8,IF(U309=42,'Etapa 2 - Análisis'!$Z$8,IF(U309=43,'Etapa 2 - Análisis'!$AA$8,IF(U309=44,'Etapa 2 - Análisis'!$AB$8,IF(U309=45,'Etapa 2 - Análisis'!$AC$8,IF(U309=46,'Etapa 2 - Análisis'!$AD$8,IF(U309=47,'Etapa 2 - Análisis'!$AE$8,IF(U309=48,'Etapa 2 - Análisis'!$AF$8,IF(U309=49,'Etapa 2 - Análisis'!$AG$8,IF(U309="","NO APLICA","Sin Zona"))))))))))))))))))))))))))))))))))))))))))))))))))</f>
        <v>ZONA DE RIESGO BAJA</v>
      </c>
      <c r="W309" s="226" t="s">
        <v>1011</v>
      </c>
      <c r="X309" s="275" t="s">
        <v>442</v>
      </c>
      <c r="Y309" s="276"/>
      <c r="Z309" s="226" t="s">
        <v>1012</v>
      </c>
      <c r="AA309" s="265" t="s">
        <v>1013</v>
      </c>
    </row>
    <row r="310" spans="1:27" ht="27.75" customHeight="1" x14ac:dyDescent="0.25">
      <c r="A310" s="257"/>
      <c r="B310" s="259"/>
      <c r="C310" s="253"/>
      <c r="D310" s="80" t="s">
        <v>1008</v>
      </c>
      <c r="E310" s="261"/>
      <c r="F310" s="253"/>
      <c r="G310" s="187"/>
      <c r="H310" s="253"/>
      <c r="I310" s="187"/>
      <c r="J310" s="42"/>
      <c r="K310" s="255"/>
      <c r="L310" s="253"/>
      <c r="M310" s="80" t="s">
        <v>1010</v>
      </c>
      <c r="N310" s="81" t="s">
        <v>225</v>
      </c>
      <c r="O310" s="187" t="s">
        <v>414</v>
      </c>
      <c r="P310" s="187" t="str">
        <f t="shared" ref="O310:P325" si="49">IF($C$134="Oportunidad","NO APLICA","")</f>
        <v/>
      </c>
      <c r="Q310" s="253"/>
      <c r="R310" s="187"/>
      <c r="S310" s="253"/>
      <c r="T310" s="187"/>
      <c r="U310" s="42"/>
      <c r="V310" s="255"/>
      <c r="W310" s="145" t="s">
        <v>1014</v>
      </c>
      <c r="X310" s="275" t="s">
        <v>442</v>
      </c>
      <c r="Y310" s="276"/>
      <c r="Z310" s="145" t="s">
        <v>1015</v>
      </c>
      <c r="AA310" s="265"/>
    </row>
    <row r="311" spans="1:27" x14ac:dyDescent="0.25">
      <c r="A311" s="257"/>
      <c r="B311" s="259"/>
      <c r="C311" s="253"/>
      <c r="D311" s="80"/>
      <c r="E311" s="261"/>
      <c r="F311" s="253"/>
      <c r="G311" s="187"/>
      <c r="H311" s="253"/>
      <c r="I311" s="187"/>
      <c r="J311" s="42"/>
      <c r="K311" s="255"/>
      <c r="L311" s="253"/>
      <c r="M311" s="80"/>
      <c r="N311" s="81" t="s">
        <v>218</v>
      </c>
      <c r="O311" s="187" t="str">
        <f t="shared" si="49"/>
        <v/>
      </c>
      <c r="P311" s="187" t="str">
        <f t="shared" si="49"/>
        <v/>
      </c>
      <c r="Q311" s="253"/>
      <c r="R311" s="187"/>
      <c r="S311" s="253"/>
      <c r="T311" s="187"/>
      <c r="U311" s="42"/>
      <c r="V311" s="255"/>
      <c r="W311" s="145"/>
      <c r="X311" s="101"/>
      <c r="Y311" s="101"/>
      <c r="Z311" s="145"/>
      <c r="AA311" s="265"/>
    </row>
    <row r="312" spans="1:27" x14ac:dyDescent="0.25">
      <c r="A312" s="257"/>
      <c r="B312" s="259"/>
      <c r="C312" s="253"/>
      <c r="D312" s="80"/>
      <c r="E312" s="261"/>
      <c r="F312" s="253"/>
      <c r="G312" s="187"/>
      <c r="H312" s="253"/>
      <c r="I312" s="187"/>
      <c r="J312" s="42"/>
      <c r="K312" s="255"/>
      <c r="L312" s="253"/>
      <c r="M312" s="80"/>
      <c r="N312" s="81" t="s">
        <v>218</v>
      </c>
      <c r="O312" s="187" t="str">
        <f t="shared" si="49"/>
        <v/>
      </c>
      <c r="P312" s="187" t="str">
        <f t="shared" si="49"/>
        <v/>
      </c>
      <c r="Q312" s="253"/>
      <c r="R312" s="187"/>
      <c r="S312" s="253"/>
      <c r="T312" s="187"/>
      <c r="U312" s="42"/>
      <c r="V312" s="255"/>
      <c r="W312" s="145"/>
      <c r="X312" s="101"/>
      <c r="Y312" s="101"/>
      <c r="Z312" s="145"/>
      <c r="AA312" s="265"/>
    </row>
    <row r="313" spans="1:27" x14ac:dyDescent="0.25">
      <c r="A313" s="257"/>
      <c r="B313" s="260"/>
      <c r="C313" s="254"/>
      <c r="D313" s="80"/>
      <c r="E313" s="261"/>
      <c r="F313" s="254"/>
      <c r="G313" s="187"/>
      <c r="H313" s="254"/>
      <c r="I313" s="187"/>
      <c r="J313" s="42"/>
      <c r="K313" s="255"/>
      <c r="L313" s="254"/>
      <c r="M313" s="80"/>
      <c r="N313" s="81" t="s">
        <v>218</v>
      </c>
      <c r="O313" s="187" t="str">
        <f t="shared" si="49"/>
        <v/>
      </c>
      <c r="P313" s="187" t="str">
        <f t="shared" si="49"/>
        <v/>
      </c>
      <c r="Q313" s="254"/>
      <c r="R313" s="187"/>
      <c r="S313" s="254"/>
      <c r="T313" s="187"/>
      <c r="U313" s="42"/>
      <c r="V313" s="255"/>
      <c r="W313" s="145"/>
      <c r="X313" s="101"/>
      <c r="Y313" s="101"/>
      <c r="Z313" s="145"/>
      <c r="AA313" s="265"/>
    </row>
    <row r="314" spans="1:27" ht="51" x14ac:dyDescent="0.25">
      <c r="A314" s="257">
        <v>58</v>
      </c>
      <c r="B314" s="258" t="s">
        <v>1017</v>
      </c>
      <c r="C314" s="252" t="s">
        <v>333</v>
      </c>
      <c r="D314" s="80" t="s">
        <v>1018</v>
      </c>
      <c r="E314" s="261" t="s">
        <v>1019</v>
      </c>
      <c r="F314" s="252" t="s">
        <v>208</v>
      </c>
      <c r="G314" s="187">
        <f>IF(F314="1 - Rara vez",1,IF(F314="2 - Improbable",2,IF(F314="3 - Posible",3,IF(F314="4 - Probable",4,IF(F314="5 - Casi seguro",5,IF(F314="1 - Baja",6,IF(F314="2 - Media",7,IF(F314="3 - Alta",8,IF(F314="Seleccione",0)))))))))</f>
        <v>1</v>
      </c>
      <c r="H314" s="252" t="s">
        <v>223</v>
      </c>
      <c r="I314" s="187">
        <f>IF(H314="1 -Insignificante",1,IF(H314="2 -Menor",2,IF(H314="3 -Moderado",3,IF(H314="5 -Moderado",6,IF(H314="4 -Mayor",4,IF(H314="10 -Mayor",7,IF(H314="5 -Catastrófico",5,IF(H314="20 -Catastrófico",8,IF(H314="1 - Mínimo/Leve",9,IF(H314="2 - Importante",10,IF(H314="3 - Fuerte",11,IF(H314="Seleccione",0))))))))))))</f>
        <v>8</v>
      </c>
      <c r="J314" s="42">
        <f>IF(AND(G314=1,I314=1),1,IF(AND(G314=1,I314=2),2,IF(AND(G314=1,I314=3),3,IF(AND(G314=1,I314=4),4,IF(AND(G314=1,I314=5),5,IF(AND(G314=2,I314=1),6,IF(AND(G314=2,I314=2),7,IF(AND(G314=2,I314=3),8,IF(AND(G314=2,I314=4),9,IF(AND(G314=2,I314=5),10,IF(AND(G314=3,I314=1),11,IF(AND(G314=3,I314=2),12,IF(AND(G314=3,I314=3),13,IF(AND(G314=3,I314=4),14,IF(AND(G314=3,I314=5),15,IF(AND(G314=4,I314=1),16,IF(AND(G314=4,I314=2),17,IF(AND(G314=4,I314=3),18,IF(AND(G314=4,I314=4),19,IF(AND(G314=4,I314=5),20,IF(AND(G314=5,I314=1),21,IF(AND(G314=5,I314=2),22,IF(AND(G314=5,I314=3),23,IF(AND(G314=5,I314=4),24,IF(AND(G314=5,I314=5),25,IF(AND(G314=1,I314=6),26,IF(AND(G314=1,I314=7),27,IF(AND(G314=1,I314=8),28,IF(AND(G314=2,I314=6),29,IF(AND(G314=2,I314=7),30,IF(AND(G314=2,I314=8),31,IF(AND(G314=3,I314=6),32,IF(AND(G314=3,I314=7),33,IF(AND(G314=3,I314=8),34,IF(AND(G314=4,I314=6),35,IF(AND(G314=4,I314=7),36,IF(AND(G314=4,I314=8),37,IF(AND(G314=5,I314=6),38,IF(AND(G314=5,I314=7),39,IF(AND(G314=5,I314=8),40,IF(AND(G314=6,I314=9),41,IF(AND(G314=6,I314=10),42,IF(AND(G314=6,I314=11),43,IF(AND(G314=7,I314=9),44,IF(AND(G314=7,I314=10),45,IF(AND(G314=7,I314=11),46,IF(AND(G314=8,I314=9),47,IF(AND(G314=8,I314=10),48,IF(AND(G314=8,I314=11),49,"Seleccione")))))))))))))))))))))))))))))))))))))))))))))))))</f>
        <v>28</v>
      </c>
      <c r="K314" s="255" t="str">
        <f>IF(J314=1,'Etapa 2 - Análisis'!$Y$4,IF(J314=2,'Etapa 2 - Análisis'!$Z$4,IF(J314=6,'Etapa 2 - Análisis'!$AD$4,IF(J314=7,'Etapa 2 - Análisis'!$AE$4,IF(J314=11,'Etapa 2 - Análisis'!$AI$4,IF(J314=3,'Etapa 2 - Análisis'!$AA$4,IF(J314=8,'Etapa 2 - Análisis'!$AF$4,IF(J314=12,'Etapa 2 - Análisis'!$AJ$4,IF(J314=16,'Etapa 2 - Análisis'!$AN$4,IF(J314=4,'Etapa 2 - Análisis'!$AB$4,IF(J314=5,'Etapa 2 - Análisis'!$AC$4,IF(J314=9,'Etapa 2 - Análisis'!$AG$4,IF(J314=13,'Etapa 2 - Análisis'!$AK$4,IF(J314=17,'Etapa 2 - Análisis'!$AO$4,IF(J314=18,'Etapa 2 - Análisis'!$AP$4,IF(J314=21,'Etapa 2 - Análisis'!$AS$4,IF(J314=22,'Etapa 2 - Análisis'!$AT$4,IF(J314=10,'Etapa 2 - Análisis'!$AH$4,IF(J314=14,'Etapa 2 - Análisis'!$AL$4,IF(J314=15,'Etapa 2 - Análisis'!$AM$4,IF(J314=19,'Etapa 2 - Análisis'!$AQ$4,IF(J314=20,'Etapa 2 - Análisis'!$AR$4,IF(J314=23,'Etapa 2 - Análisis'!$AU$4,IF(J314=24,'Etapa 2 - Análisis'!$AV$4,IF(J314=25,'Etapa 2 - Análisis'!$AW$4,IF(J314=26,'Etapa 2 - Análisis'!$Y$13,IF(J314=27,'Etapa 2 - Análisis'!$Z$13,IF(J314=28,'Etapa 2 - Análisis'!$AA$13,IF(J314=29,'Etapa 2 - Análisis'!$AB$13,IF(J314=30,'Etapa 2 - Análisis'!$AC$13,IF(J314=31,'Etapa 2 - Análisis'!$AD$13,IF(J314=32,'Etapa 2 - Análisis'!$AE$13,IF(J314=33,'Etapa 2 - Análisis'!$AF$13,IF(J314=34,'Etapa 2 - Análisis'!$AG$13,IF(J314=35,'Etapa 2 - Análisis'!$AH$13,IF(J314=36,'Etapa 2 - Análisis'!$AI$13,IF(J314=37,'Etapa 2 - Análisis'!$AJ$13,IF(J314=38,'Etapa 2 - Análisis'!$AK$13,IF(J314=39,'Etapa 2 - Análisis'!$AL$13,IF(J314=40,'Etapa 2 - Análisis'!$AM$13,IF(J314=41,'Etapa 2 - Análisis'!$Y$8,IF(J314=42,'Etapa 2 - Análisis'!$Z$8,IF(J314=43,'Etapa 2 - Análisis'!$AA$8,IF(J314=44,'Etapa 2 - Análisis'!$AB$8,IF(J314=45,'Etapa 2 - Análisis'!$AC$8,IF(J314=46,'Etapa 2 - Análisis'!$AD$8,IF(J314=47,'Etapa 2 - Análisis'!$AE$8,IF(J314=48,'Etapa 2 - Análisis'!$AF$8,IF(J314=49,'Etapa 2 - Análisis'!$AG$8,"Sin Zona")))))))))))))))))))))))))))))))))))))))))))))))))</f>
        <v>ZONA DE RIESGO MODERADA</v>
      </c>
      <c r="L314" s="252" t="s">
        <v>320</v>
      </c>
      <c r="M314" s="80" t="s">
        <v>1020</v>
      </c>
      <c r="N314" s="81" t="s">
        <v>225</v>
      </c>
      <c r="O314" s="187" t="s">
        <v>414</v>
      </c>
      <c r="P314" s="187" t="str">
        <f>IF($C$134="Oportunidad","NO APLICA","")</f>
        <v/>
      </c>
      <c r="Q314" s="252" t="s">
        <v>208</v>
      </c>
      <c r="R314" s="187">
        <f>IF(Q314="1 - Rara vez",1,IF(Q314="2 - Improbable",2,IF(Q314="3 - Posible",3,IF(Q314="4 - Probable",4,IF(Q314="5 - Casi seguro",5,IF(Q314="1 - Baja",6,IF(Q314="2 - Media",7,IF(Q314="3 - Alta",8,IF(Q314="NO APLICA","",IF(Q314="Seleccione",0))))))))))</f>
        <v>1</v>
      </c>
      <c r="S314" s="252" t="s">
        <v>221</v>
      </c>
      <c r="T314" s="187">
        <f>IF(S314="1 -Insignificante",1,IF(S314="2 -Menor",2,IF(S314="3 -Moderado",3,IF(S314="4 -Mayor",4,IF(S314="10 -Mayor",7,IF(S314="5 -Catastrófico",5,IF(S314="5 -Moderado",6,IF(S314="20 -Catastrófico",8,IF(S314="1 - Mínimo/Leve",9,IF(S314="2 - Importante",10,IF(S314="3 - Fuerte",11,IF(S314="NO APLICA","",IF(S314="Seleccione",0)))))))))))))</f>
        <v>6</v>
      </c>
      <c r="U314" s="42">
        <f>IF(AND(R314=1,T314=1),1,IF(AND(R314=1,T314=2),2,IF(AND(R314=1,T314=3),3,IF(AND(R314=1,T314=4),4,IF(AND(R314=1,T314=5),5,IF(AND(R314=2,T314=1),6,IF(AND(R314=2,T314=2),7,IF(AND(R314=2,T314=3),8,IF(AND(R314=2,T314=4),9,IF(AND(R314=2,T314=5),10,IF(AND(R314=3,T314=1),11,IF(AND(R314=3,T314=2),12,IF(AND(R314=3,T314=3),13,IF(AND(R314=3,T314=4),14,IF(AND(R314=3,T314=5),15,IF(AND(R314=4,T314=1),16,IF(AND(R314=4,T314=2),17,IF(AND(R314=4,T314=3),18,IF(AND(R314=4,T314=4),19,IF(AND(R314=4,T314=5),20,IF(AND(R314=5,T314=1),21,IF(AND(R314=5,T314=2),22,IF(AND(R314=5,T314=3),23,IF(AND(R314=5,T314=4),24,IF(AND(R314=5,T314=5),25,IF(AND(R314=1,T314=6),26,IF(AND(R314=1,T314=7),27,IF(AND(R314=1,T314=8),28,IF(AND(R314=2,T314=6),29,IF(AND(R314=2,T314=7),30,IF(AND(R314=2,T314=8),31,IF(AND(R314=3,T314=6),32,IF(AND(R314=3,T314=7),33,IF(AND(R314=3,T314=8),34,IF(AND(R314=4,T314=6),35,IF(AND(R314=4,T314=7),36,IF(AND(R314=4,T314=8),37,IF(AND(R314=5,T314=6),38,IF(AND(R314=5,T314=7),39,IF(AND(R314=5,T314=8),40,IF(AND(R314=6,T314=9),41,IF(AND(R314=6,T314=10),42,IF(AND(R314=6,T314=11),43,IF(AND(R314=7,T314=9),44,IF(AND(R314=7,T314=10),45,IF(AND(R314=7,T314=11),46,IF(AND(R314=8,T314=9),47,IF(AND(R314=8,T314=10),48,IF(AND(R314=8,T314=11),49,IF(AND(R314="",T314=""),"","Seleccione"))))))))))))))))))))))))))))))))))))))))))))))))))</f>
        <v>26</v>
      </c>
      <c r="V314" s="255" t="str">
        <f>IF(U314=1,'Etapa 2 - Análisis'!$Y$4,IF(U314=2,'Etapa 2 - Análisis'!$Z$4,IF(U314=6,'Etapa 2 - Análisis'!$AD$4,IF(U314=7,'Etapa 2 - Análisis'!$AE$4,IF(U314=11,'Etapa 2 - Análisis'!$AI$4,IF(U314=3,'Etapa 2 - Análisis'!$AA$4,IF(U314=8,'Etapa 2 - Análisis'!$AF$4,IF(U314=12,'Etapa 2 - Análisis'!$AJ$4,IF(U314=16,'Etapa 2 - Análisis'!$AN$4,IF(U314=4,'Etapa 2 - Análisis'!$AB$4,IF(U314=5,'Etapa 2 - Análisis'!$AC$4,IF(U314=9,'Etapa 2 - Análisis'!$AF$4,IF(U314=13,'Etapa 2 - Análisis'!$AK$4,IF(U314=17,'Etapa 2 - Análisis'!$AO$4,IF(U314=18,'Etapa 2 - Análisis'!$AP$4,IF(U314=21,'Etapa 2 - Análisis'!$AS$4,IF(U314=22,'Etapa 2 - Análisis'!$AT$4,IF(U314=10,'Etapa 2 - Análisis'!$AH$4,IF(U314=14,'Etapa 2 - Análisis'!$AL$4,IF(U314=15,'Etapa 2 - Análisis'!$AM$4,IF(U314=19,'Etapa 2 - Análisis'!$AQ$4,IF(U314=20,'Etapa 2 - Análisis'!$AR$4,IF(U314=23,'Etapa 2 - Análisis'!$AU$4,IF(U314=24,'Etapa 2 - Análisis'!$AV$4,IF(U314=25,'Etapa 2 - Análisis'!$AW$4,IF(U314=26,'Etapa 2 - Análisis'!$Y$13,IF(U314=27,'Etapa 2 - Análisis'!$Z$13,IF(U314=28,'Etapa 2 - Análisis'!$AA$13,IF(U314=29,'Etapa 2 - Análisis'!$AB$13,IF(U314=30,'Etapa 2 - Análisis'!$AC$13,IF(U314=31,'Etapa 2 - Análisis'!$AD$13,IF(U314=32,'Etapa 2 - Análisis'!$AE$13,IF(U314=33,'Etapa 2 - Análisis'!$AF$13,IF(U314=34,'Etapa 2 - Análisis'!$AG$13,IF(U314=35,'Etapa 2 - Análisis'!$AH$13,IF(U314=36,'Etapa 2 - Análisis'!$AI$13,IF(U314=37,'Etapa 2 - Análisis'!$AJ$13,IF(U314=38,'Etapa 2 - Análisis'!$AK$13,IF(U314=39,'Etapa 2 - Análisis'!$AL$13,IF(U314=40,'Etapa 2 - Análisis'!$AM$13,IF(U314=41,'Etapa 2 - Análisis'!$Y$8,IF(U314=42,'Etapa 2 - Análisis'!$Z$8,IF(U314=43,'Etapa 2 - Análisis'!$AA$8,IF(U314=44,'Etapa 2 - Análisis'!$AB$8,IF(U314=45,'Etapa 2 - Análisis'!$AC$8,IF(U314=46,'Etapa 2 - Análisis'!$AD$8,IF(U314=47,'Etapa 2 - Análisis'!$AE$8,IF(U314=48,'Etapa 2 - Análisis'!$AF$8,IF(U314=49,'Etapa 2 - Análisis'!$AG$8,IF(U314="","NO APLICA","Sin Zona"))))))))))))))))))))))))))))))))))))))))))))))))))</f>
        <v>ZONA DE RIESGO BAJA</v>
      </c>
      <c r="W314" s="248" t="s">
        <v>616</v>
      </c>
      <c r="X314" s="275" t="s">
        <v>617</v>
      </c>
      <c r="Y314" s="277"/>
      <c r="Z314" s="248" t="s">
        <v>1023</v>
      </c>
      <c r="AA314" s="258" t="s">
        <v>1024</v>
      </c>
    </row>
    <row r="315" spans="1:27" ht="25.5" x14ac:dyDescent="0.25">
      <c r="A315" s="257"/>
      <c r="B315" s="259"/>
      <c r="C315" s="253"/>
      <c r="D315" s="80"/>
      <c r="E315" s="261"/>
      <c r="F315" s="253"/>
      <c r="G315" s="187"/>
      <c r="H315" s="253"/>
      <c r="I315" s="187"/>
      <c r="J315" s="42"/>
      <c r="K315" s="255"/>
      <c r="L315" s="253"/>
      <c r="M315" s="80" t="s">
        <v>1021</v>
      </c>
      <c r="N315" s="81" t="s">
        <v>226</v>
      </c>
      <c r="O315" s="187" t="str">
        <f t="shared" si="49"/>
        <v/>
      </c>
      <c r="P315" s="187" t="s">
        <v>414</v>
      </c>
      <c r="Q315" s="253"/>
      <c r="R315" s="187"/>
      <c r="S315" s="253"/>
      <c r="T315" s="187"/>
      <c r="U315" s="42"/>
      <c r="V315" s="255"/>
      <c r="W315" s="145" t="s">
        <v>940</v>
      </c>
      <c r="X315" s="275" t="s">
        <v>426</v>
      </c>
      <c r="Y315" s="277"/>
      <c r="Z315" s="145" t="s">
        <v>941</v>
      </c>
      <c r="AA315" s="259"/>
    </row>
    <row r="316" spans="1:27" ht="25.5" x14ac:dyDescent="0.25">
      <c r="A316" s="257"/>
      <c r="B316" s="259"/>
      <c r="C316" s="253"/>
      <c r="D316" s="80"/>
      <c r="E316" s="261"/>
      <c r="F316" s="253"/>
      <c r="G316" s="187"/>
      <c r="H316" s="253"/>
      <c r="I316" s="187"/>
      <c r="J316" s="42"/>
      <c r="K316" s="255"/>
      <c r="L316" s="253"/>
      <c r="M316" s="80" t="s">
        <v>1022</v>
      </c>
      <c r="N316" s="81" t="s">
        <v>225</v>
      </c>
      <c r="O316" s="187" t="s">
        <v>414</v>
      </c>
      <c r="P316" s="187" t="str">
        <f t="shared" si="49"/>
        <v/>
      </c>
      <c r="Q316" s="253"/>
      <c r="R316" s="187"/>
      <c r="S316" s="253"/>
      <c r="T316" s="187"/>
      <c r="U316" s="42"/>
      <c r="V316" s="255"/>
      <c r="W316" s="145" t="s">
        <v>616</v>
      </c>
      <c r="X316" s="275" t="s">
        <v>441</v>
      </c>
      <c r="Y316" s="277"/>
      <c r="Z316" s="145" t="s">
        <v>1025</v>
      </c>
      <c r="AA316" s="259"/>
    </row>
    <row r="317" spans="1:27" x14ac:dyDescent="0.25">
      <c r="A317" s="257"/>
      <c r="B317" s="259"/>
      <c r="C317" s="253"/>
      <c r="D317" s="80"/>
      <c r="E317" s="261"/>
      <c r="F317" s="253"/>
      <c r="G317" s="187"/>
      <c r="H317" s="253"/>
      <c r="I317" s="187"/>
      <c r="J317" s="42"/>
      <c r="K317" s="255"/>
      <c r="L317" s="253"/>
      <c r="M317" s="80"/>
      <c r="N317" s="81" t="s">
        <v>218</v>
      </c>
      <c r="O317" s="187" t="str">
        <f t="shared" si="49"/>
        <v/>
      </c>
      <c r="P317" s="187" t="str">
        <f t="shared" si="49"/>
        <v/>
      </c>
      <c r="Q317" s="253"/>
      <c r="R317" s="187"/>
      <c r="S317" s="253"/>
      <c r="T317" s="187"/>
      <c r="U317" s="42"/>
      <c r="V317" s="255"/>
      <c r="W317" s="145"/>
      <c r="X317" s="101"/>
      <c r="Y317" s="101"/>
      <c r="Z317" s="145"/>
      <c r="AA317" s="259"/>
    </row>
    <row r="318" spans="1:27" x14ac:dyDescent="0.25">
      <c r="A318" s="257"/>
      <c r="B318" s="260"/>
      <c r="C318" s="254"/>
      <c r="D318" s="80"/>
      <c r="E318" s="261"/>
      <c r="F318" s="254"/>
      <c r="G318" s="187"/>
      <c r="H318" s="254"/>
      <c r="I318" s="187"/>
      <c r="J318" s="42"/>
      <c r="K318" s="255"/>
      <c r="L318" s="254"/>
      <c r="M318" s="80"/>
      <c r="N318" s="81" t="s">
        <v>218</v>
      </c>
      <c r="O318" s="187" t="str">
        <f t="shared" si="49"/>
        <v/>
      </c>
      <c r="P318" s="187" t="str">
        <f t="shared" si="49"/>
        <v/>
      </c>
      <c r="Q318" s="254"/>
      <c r="R318" s="187"/>
      <c r="S318" s="254"/>
      <c r="T318" s="187"/>
      <c r="U318" s="42"/>
      <c r="V318" s="255"/>
      <c r="W318" s="145"/>
      <c r="X318" s="101"/>
      <c r="Y318" s="101"/>
      <c r="Z318" s="145"/>
      <c r="AA318" s="260"/>
    </row>
    <row r="319" spans="1:27" ht="57" customHeight="1" x14ac:dyDescent="0.25">
      <c r="A319" s="257">
        <v>59</v>
      </c>
      <c r="B319" s="270" t="s">
        <v>1027</v>
      </c>
      <c r="C319" s="252" t="s">
        <v>333</v>
      </c>
      <c r="D319" s="80" t="s">
        <v>1029</v>
      </c>
      <c r="E319" s="258" t="s">
        <v>1030</v>
      </c>
      <c r="F319" s="252" t="s">
        <v>206</v>
      </c>
      <c r="G319" s="187">
        <f>IF(F319="1 - Rara vez",1,IF(F319="2 - Improbable",2,IF(F319="3 - Posible",3,IF(F319="4 - Probable",4,IF(F319="5 - Casi seguro",5,IF(F319="1 - Baja",6,IF(F319="2 - Media",7,IF(F319="3 - Alta",8,IF(F319="Seleccione",0)))))))))</f>
        <v>3</v>
      </c>
      <c r="H319" s="252" t="s">
        <v>221</v>
      </c>
      <c r="I319" s="187">
        <f>IF(H319="1 -Insignificante",1,IF(H319="2 -Menor",2,IF(H319="3 -Moderado",3,IF(H319="5 -Moderado",6,IF(H319="4 -Mayor",4,IF(H319="10 -Mayor",7,IF(H319="5 -Catastrófico",5,IF(H319="20 -Catastrófico",8,IF(H319="1 - Mínimo/Leve",9,IF(H319="2 - Importante",10,IF(H319="3 - Fuerte",11,IF(H319="Seleccione",0))))))))))))</f>
        <v>6</v>
      </c>
      <c r="J319" s="42">
        <f>IF(AND(G319=1,I319=1),1,IF(AND(G319=1,I319=2),2,IF(AND(G319=1,I319=3),3,IF(AND(G319=1,I319=4),4,IF(AND(G319=1,I319=5),5,IF(AND(G319=2,I319=1),6,IF(AND(G319=2,I319=2),7,IF(AND(G319=2,I319=3),8,IF(AND(G319=2,I319=4),9,IF(AND(G319=2,I319=5),10,IF(AND(G319=3,I319=1),11,IF(AND(G319=3,I319=2),12,IF(AND(G319=3,I319=3),13,IF(AND(G319=3,I319=4),14,IF(AND(G319=3,I319=5),15,IF(AND(G319=4,I319=1),16,IF(AND(G319=4,I319=2),17,IF(AND(G319=4,I319=3),18,IF(AND(G319=4,I319=4),19,IF(AND(G319=4,I319=5),20,IF(AND(G319=5,I319=1),21,IF(AND(G319=5,I319=2),22,IF(AND(G319=5,I319=3),23,IF(AND(G319=5,I319=4),24,IF(AND(G319=5,I319=5),25,IF(AND(G319=1,I319=6),26,IF(AND(G319=1,I319=7),27,IF(AND(G319=1,I319=8),28,IF(AND(G319=2,I319=6),29,IF(AND(G319=2,I319=7),30,IF(AND(G319=2,I319=8),31,IF(AND(G319=3,I319=6),32,IF(AND(G319=3,I319=7),33,IF(AND(G319=3,I319=8),34,IF(AND(G319=4,I319=6),35,IF(AND(G319=4,I319=7),36,IF(AND(G319=4,I319=8),37,IF(AND(G319=5,I319=6),38,IF(AND(G319=5,I319=7),39,IF(AND(G319=5,I319=8),40,IF(AND(G319=6,I319=9),41,IF(AND(G319=6,I319=10),42,IF(AND(G319=6,I319=11),43,IF(AND(G319=7,I319=9),44,IF(AND(G319=7,I319=10),45,IF(AND(G319=7,I319=11),46,IF(AND(G319=8,I319=9),47,IF(AND(G319=8,I319=10),48,IF(AND(G319=8,I319=11),49,"Seleccione")))))))))))))))))))))))))))))))))))))))))))))))))</f>
        <v>32</v>
      </c>
      <c r="K319" s="255" t="str">
        <f>IF(J319=1,'Etapa 2 - Análisis'!$Y$4,IF(J319=2,'Etapa 2 - Análisis'!$Z$4,IF(J319=6,'Etapa 2 - Análisis'!$AD$4,IF(J319=7,'Etapa 2 - Análisis'!$AE$4,IF(J319=11,'Etapa 2 - Análisis'!$AI$4,IF(J319=3,'Etapa 2 - Análisis'!$AA$4,IF(J319=8,'Etapa 2 - Análisis'!$AF$4,IF(J319=12,'Etapa 2 - Análisis'!$AJ$4,IF(J319=16,'Etapa 2 - Análisis'!$AN$4,IF(J319=4,'Etapa 2 - Análisis'!$AB$4,IF(J319=5,'Etapa 2 - Análisis'!$AC$4,IF(J319=9,'Etapa 2 - Análisis'!$AG$4,IF(J319=13,'Etapa 2 - Análisis'!$AK$4,IF(J319=17,'Etapa 2 - Análisis'!$AO$4,IF(J319=18,'Etapa 2 - Análisis'!$AP$4,IF(J319=21,'Etapa 2 - Análisis'!$AS$4,IF(J319=22,'Etapa 2 - Análisis'!$AT$4,IF(J319=10,'Etapa 2 - Análisis'!$AH$4,IF(J319=14,'Etapa 2 - Análisis'!$AL$4,IF(J319=15,'Etapa 2 - Análisis'!$AM$4,IF(J319=19,'Etapa 2 - Análisis'!$AQ$4,IF(J319=20,'Etapa 2 - Análisis'!$AR$4,IF(J319=23,'Etapa 2 - Análisis'!$AU$4,IF(J319=24,'Etapa 2 - Análisis'!$AV$4,IF(J319=25,'Etapa 2 - Análisis'!$AW$4,IF(J319=26,'Etapa 2 - Análisis'!$Y$13,IF(J319=27,'Etapa 2 - Análisis'!$Z$13,IF(J319=28,'Etapa 2 - Análisis'!$AA$13,IF(J319=29,'Etapa 2 - Análisis'!$AB$13,IF(J319=30,'Etapa 2 - Análisis'!$AC$13,IF(J319=31,'Etapa 2 - Análisis'!$AD$13,IF(J319=32,'Etapa 2 - Análisis'!$AE$13,IF(J319=33,'Etapa 2 - Análisis'!$AF$13,IF(J319=34,'Etapa 2 - Análisis'!$AG$13,IF(J319=35,'Etapa 2 - Análisis'!$AH$13,IF(J319=36,'Etapa 2 - Análisis'!$AI$13,IF(J319=37,'Etapa 2 - Análisis'!$AJ$13,IF(J319=38,'Etapa 2 - Análisis'!$AK$13,IF(J319=39,'Etapa 2 - Análisis'!$AL$13,IF(J319=40,'Etapa 2 - Análisis'!$AM$13,IF(J319=41,'Etapa 2 - Análisis'!$Y$8,IF(J319=42,'Etapa 2 - Análisis'!$Z$8,IF(J319=43,'Etapa 2 - Análisis'!$AA$8,IF(J319=44,'Etapa 2 - Análisis'!$AB$8,IF(J319=45,'Etapa 2 - Análisis'!$AC$8,IF(J319=46,'Etapa 2 - Análisis'!$AD$8,IF(J319=47,'Etapa 2 - Análisis'!$AE$8,IF(J319=48,'Etapa 2 - Análisis'!$AF$8,IF(J319=49,'Etapa 2 - Análisis'!$AG$8,"Sin Zona")))))))))))))))))))))))))))))))))))))))))))))))))</f>
        <v>ZONA DE RIESGO MODERADA</v>
      </c>
      <c r="L319" s="252" t="s">
        <v>320</v>
      </c>
      <c r="M319" s="80" t="s">
        <v>1036</v>
      </c>
      <c r="N319" s="81" t="s">
        <v>225</v>
      </c>
      <c r="O319" s="187" t="s">
        <v>414</v>
      </c>
      <c r="P319" s="187" t="str">
        <f>IF($C$134="Oportunidad","NO APLICA","")</f>
        <v/>
      </c>
      <c r="Q319" s="252" t="s">
        <v>208</v>
      </c>
      <c r="R319" s="187">
        <f>IF(Q319="1 - Rara vez",1,IF(Q319="2 - Improbable",2,IF(Q319="3 - Posible",3,IF(Q319="4 - Probable",4,IF(Q319="5 - Casi seguro",5,IF(Q319="1 - Baja",6,IF(Q319="2 - Media",7,IF(Q319="3 - Alta",8,IF(Q319="NO APLICA","",IF(Q319="Seleccione",0))))))))))</f>
        <v>1</v>
      </c>
      <c r="S319" s="252" t="s">
        <v>221</v>
      </c>
      <c r="T319" s="187">
        <f>IF(S319="1 -Insignificante",1,IF(S319="2 -Menor",2,IF(S319="3 -Moderado",3,IF(S319="4 -Mayor",4,IF(S319="10 -Mayor",7,IF(S319="5 -Catastrófico",5,IF(S319="5 -Moderado",6,IF(S319="20 -Catastrófico",8,IF(S319="1 - Mínimo/Leve",9,IF(S319="2 - Importante",10,IF(S319="3 - Fuerte",11,IF(S319="NO APLICA","",IF(S319="Seleccione",0)))))))))))))</f>
        <v>6</v>
      </c>
      <c r="U319" s="42">
        <f>IF(AND(R319=1,T319=1),1,IF(AND(R319=1,T319=2),2,IF(AND(R319=1,T319=3),3,IF(AND(R319=1,T319=4),4,IF(AND(R319=1,T319=5),5,IF(AND(R319=2,T319=1),6,IF(AND(R319=2,T319=2),7,IF(AND(R319=2,T319=3),8,IF(AND(R319=2,T319=4),9,IF(AND(R319=2,T319=5),10,IF(AND(R319=3,T319=1),11,IF(AND(R319=3,T319=2),12,IF(AND(R319=3,T319=3),13,IF(AND(R319=3,T319=4),14,IF(AND(R319=3,T319=5),15,IF(AND(R319=4,T319=1),16,IF(AND(R319=4,T319=2),17,IF(AND(R319=4,T319=3),18,IF(AND(R319=4,T319=4),19,IF(AND(R319=4,T319=5),20,IF(AND(R319=5,T319=1),21,IF(AND(R319=5,T319=2),22,IF(AND(R319=5,T319=3),23,IF(AND(R319=5,T319=4),24,IF(AND(R319=5,T319=5),25,IF(AND(R319=1,T319=6),26,IF(AND(R319=1,T319=7),27,IF(AND(R319=1,T319=8),28,IF(AND(R319=2,T319=6),29,IF(AND(R319=2,T319=7),30,IF(AND(R319=2,T319=8),31,IF(AND(R319=3,T319=6),32,IF(AND(R319=3,T319=7),33,IF(AND(R319=3,T319=8),34,IF(AND(R319=4,T319=6),35,IF(AND(R319=4,T319=7),36,IF(AND(R319=4,T319=8),37,IF(AND(R319=5,T319=6),38,IF(AND(R319=5,T319=7),39,IF(AND(R319=5,T319=8),40,IF(AND(R319=6,T319=9),41,IF(AND(R319=6,T319=10),42,IF(AND(R319=6,T319=11),43,IF(AND(R319=7,T319=9),44,IF(AND(R319=7,T319=10),45,IF(AND(R319=7,T319=11),46,IF(AND(R319=8,T319=9),47,IF(AND(R319=8,T319=10),48,IF(AND(R319=8,T319=11),49,IF(AND(R319="",T319=""),"","Seleccione"))))))))))))))))))))))))))))))))))))))))))))))))))</f>
        <v>26</v>
      </c>
      <c r="V319" s="255" t="str">
        <f>IF(U319=1,'Etapa 2 - Análisis'!$Y$4,IF(U319=2,'Etapa 2 - Análisis'!$Z$4,IF(U319=6,'Etapa 2 - Análisis'!$AD$4,IF(U319=7,'Etapa 2 - Análisis'!$AE$4,IF(U319=11,'Etapa 2 - Análisis'!$AI$4,IF(U319=3,'Etapa 2 - Análisis'!$AA$4,IF(U319=8,'Etapa 2 - Análisis'!$AF$4,IF(U319=12,'Etapa 2 - Análisis'!$AJ$4,IF(U319=16,'Etapa 2 - Análisis'!$AN$4,IF(U319=4,'Etapa 2 - Análisis'!$AB$4,IF(U319=5,'Etapa 2 - Análisis'!$AC$4,IF(U319=9,'Etapa 2 - Análisis'!$AF$4,IF(U319=13,'Etapa 2 - Análisis'!$AK$4,IF(U319=17,'Etapa 2 - Análisis'!$AO$4,IF(U319=18,'Etapa 2 - Análisis'!$AP$4,IF(U319=21,'Etapa 2 - Análisis'!$AS$4,IF(U319=22,'Etapa 2 - Análisis'!$AT$4,IF(U319=10,'Etapa 2 - Análisis'!$AH$4,IF(U319=14,'Etapa 2 - Análisis'!$AL$4,IF(U319=15,'Etapa 2 - Análisis'!$AM$4,IF(U319=19,'Etapa 2 - Análisis'!$AQ$4,IF(U319=20,'Etapa 2 - Análisis'!$AR$4,IF(U319=23,'Etapa 2 - Análisis'!$AU$4,IF(U319=24,'Etapa 2 - Análisis'!$AV$4,IF(U319=25,'Etapa 2 - Análisis'!$AW$4,IF(U319=26,'Etapa 2 - Análisis'!$Y$13,IF(U319=27,'Etapa 2 - Análisis'!$Z$13,IF(U319=28,'Etapa 2 - Análisis'!$AA$13,IF(U319=29,'Etapa 2 - Análisis'!$AB$13,IF(U319=30,'Etapa 2 - Análisis'!$AC$13,IF(U319=31,'Etapa 2 - Análisis'!$AD$13,IF(U319=32,'Etapa 2 - Análisis'!$AE$13,IF(U319=33,'Etapa 2 - Análisis'!$AF$13,IF(U319=34,'Etapa 2 - Análisis'!$AG$13,IF(U319=35,'Etapa 2 - Análisis'!$AH$13,IF(U319=36,'Etapa 2 - Análisis'!$AI$13,IF(U319=37,'Etapa 2 - Análisis'!$AJ$13,IF(U319=38,'Etapa 2 - Análisis'!$AK$13,IF(U319=39,'Etapa 2 - Análisis'!$AL$13,IF(U319=40,'Etapa 2 - Análisis'!$AM$13,IF(U319=41,'Etapa 2 - Análisis'!$Y$8,IF(U319=42,'Etapa 2 - Análisis'!$Z$8,IF(U319=43,'Etapa 2 - Análisis'!$AA$8,IF(U319=44,'Etapa 2 - Análisis'!$AB$8,IF(U319=45,'Etapa 2 - Análisis'!$AC$8,IF(U319=46,'Etapa 2 - Análisis'!$AD$8,IF(U319=47,'Etapa 2 - Análisis'!$AE$8,IF(U319=48,'Etapa 2 - Análisis'!$AF$8,IF(U319=49,'Etapa 2 - Análisis'!$AG$8,IF(U319="","NO APLICA","Sin Zona"))))))))))))))))))))))))))))))))))))))))))))))))))</f>
        <v>ZONA DE RIESGO BAJA</v>
      </c>
      <c r="W319" s="248" t="s">
        <v>782</v>
      </c>
      <c r="X319" s="273" t="s">
        <v>1041</v>
      </c>
      <c r="Y319" s="274"/>
      <c r="Z319" s="248" t="s">
        <v>1042</v>
      </c>
      <c r="AA319" s="258" t="s">
        <v>1043</v>
      </c>
    </row>
    <row r="320" spans="1:27" ht="42.75" customHeight="1" x14ac:dyDescent="0.25">
      <c r="A320" s="257"/>
      <c r="B320" s="271"/>
      <c r="C320" s="253"/>
      <c r="D320" s="80" t="s">
        <v>1031</v>
      </c>
      <c r="E320" s="259"/>
      <c r="F320" s="253"/>
      <c r="G320" s="187"/>
      <c r="H320" s="253"/>
      <c r="I320" s="187"/>
      <c r="J320" s="42"/>
      <c r="K320" s="255"/>
      <c r="L320" s="253"/>
      <c r="M320" s="80" t="s">
        <v>1037</v>
      </c>
      <c r="N320" s="81" t="s">
        <v>225</v>
      </c>
      <c r="O320" s="187" t="s">
        <v>414</v>
      </c>
      <c r="P320" s="187" t="str">
        <f t="shared" si="49"/>
        <v/>
      </c>
      <c r="Q320" s="253"/>
      <c r="R320" s="187"/>
      <c r="S320" s="253"/>
      <c r="T320" s="187"/>
      <c r="U320" s="42"/>
      <c r="V320" s="255"/>
      <c r="W320" s="248" t="s">
        <v>782</v>
      </c>
      <c r="X320" s="273" t="s">
        <v>441</v>
      </c>
      <c r="Y320" s="274"/>
      <c r="Z320" s="248" t="s">
        <v>1044</v>
      </c>
      <c r="AA320" s="259"/>
    </row>
    <row r="321" spans="1:27" ht="45" customHeight="1" x14ac:dyDescent="0.25">
      <c r="A321" s="257"/>
      <c r="B321" s="271"/>
      <c r="C321" s="253"/>
      <c r="D321" s="80" t="s">
        <v>1032</v>
      </c>
      <c r="E321" s="259"/>
      <c r="F321" s="253"/>
      <c r="G321" s="187"/>
      <c r="H321" s="253"/>
      <c r="I321" s="187"/>
      <c r="J321" s="42"/>
      <c r="K321" s="255"/>
      <c r="L321" s="253"/>
      <c r="M321" s="205" t="s">
        <v>1038</v>
      </c>
      <c r="N321" s="81" t="s">
        <v>225</v>
      </c>
      <c r="O321" s="187" t="s">
        <v>414</v>
      </c>
      <c r="P321" s="187" t="str">
        <f t="shared" si="49"/>
        <v/>
      </c>
      <c r="Q321" s="253"/>
      <c r="R321" s="187"/>
      <c r="S321" s="253"/>
      <c r="T321" s="187"/>
      <c r="U321" s="42"/>
      <c r="V321" s="255"/>
      <c r="W321" s="145" t="s">
        <v>782</v>
      </c>
      <c r="X321" s="273" t="s">
        <v>1041</v>
      </c>
      <c r="Y321" s="274"/>
      <c r="Z321" s="145" t="s">
        <v>1045</v>
      </c>
      <c r="AA321" s="259"/>
    </row>
    <row r="322" spans="1:27" x14ac:dyDescent="0.25">
      <c r="A322" s="257"/>
      <c r="B322" s="271"/>
      <c r="C322" s="253"/>
      <c r="D322" s="80"/>
      <c r="E322" s="259"/>
      <c r="F322" s="253"/>
      <c r="G322" s="187"/>
      <c r="H322" s="253"/>
      <c r="I322" s="187"/>
      <c r="J322" s="42"/>
      <c r="K322" s="255"/>
      <c r="L322" s="253"/>
      <c r="M322" s="205"/>
      <c r="N322" s="81" t="s">
        <v>218</v>
      </c>
      <c r="O322" s="187" t="str">
        <f t="shared" si="49"/>
        <v/>
      </c>
      <c r="P322" s="187" t="str">
        <f t="shared" si="49"/>
        <v/>
      </c>
      <c r="Q322" s="253"/>
      <c r="R322" s="187"/>
      <c r="S322" s="253"/>
      <c r="T322" s="187"/>
      <c r="U322" s="42"/>
      <c r="V322" s="255"/>
      <c r="W322" s="145"/>
      <c r="X322" s="248"/>
      <c r="Y322" s="248"/>
      <c r="Z322" s="145"/>
      <c r="AA322" s="259"/>
    </row>
    <row r="323" spans="1:27" x14ac:dyDescent="0.25">
      <c r="A323" s="257"/>
      <c r="B323" s="272"/>
      <c r="C323" s="254"/>
      <c r="D323" s="80"/>
      <c r="E323" s="260"/>
      <c r="F323" s="254"/>
      <c r="G323" s="187"/>
      <c r="H323" s="254"/>
      <c r="I323" s="187"/>
      <c r="J323" s="42"/>
      <c r="K323" s="255"/>
      <c r="L323" s="254"/>
      <c r="M323" s="205"/>
      <c r="N323" s="81" t="s">
        <v>218</v>
      </c>
      <c r="O323" s="187" t="str">
        <f t="shared" si="49"/>
        <v/>
      </c>
      <c r="P323" s="187" t="str">
        <f t="shared" si="49"/>
        <v/>
      </c>
      <c r="Q323" s="254"/>
      <c r="R323" s="187"/>
      <c r="S323" s="254"/>
      <c r="T323" s="187"/>
      <c r="U323" s="42"/>
      <c r="V323" s="255"/>
      <c r="W323" s="145"/>
      <c r="X323" s="248"/>
      <c r="Y323" s="248"/>
      <c r="Z323" s="145"/>
      <c r="AA323" s="260"/>
    </row>
    <row r="324" spans="1:27" ht="41.25" customHeight="1" x14ac:dyDescent="0.25">
      <c r="A324" s="257">
        <v>60</v>
      </c>
      <c r="B324" s="270" t="s">
        <v>1028</v>
      </c>
      <c r="C324" s="252" t="s">
        <v>333</v>
      </c>
      <c r="D324" s="205" t="s">
        <v>1033</v>
      </c>
      <c r="E324" s="258" t="s">
        <v>1034</v>
      </c>
      <c r="F324" s="252" t="s">
        <v>208</v>
      </c>
      <c r="G324" s="187">
        <f>IF(F324="1 - Rara vez",1,IF(F324="2 - Improbable",2,IF(F324="3 - Posible",3,IF(F324="4 - Probable",4,IF(F324="5 - Casi seguro",5,IF(F324="1 - Baja",6,IF(F324="2 - Media",7,IF(F324="3 - Alta",8,IF(F324="Seleccione",0)))))))))</f>
        <v>1</v>
      </c>
      <c r="H324" s="252" t="s">
        <v>221</v>
      </c>
      <c r="I324" s="187">
        <f>IF(H324="1 -Insignificante",1,IF(H324="2 -Menor",2,IF(H324="3 -Moderado",3,IF(H324="5 -Moderado",6,IF(H324="4 -Mayor",4,IF(H324="10 -Mayor",7,IF(H324="5 -Catastrófico",5,IF(H324="20 -Catastrófico",8,IF(H324="1 - Mínimo/Leve",9,IF(H324="2 - Importante",10,IF(H324="3 - Fuerte",11,IF(H324="Seleccione",0))))))))))))</f>
        <v>6</v>
      </c>
      <c r="J324" s="42">
        <f>IF(AND(G324=1,I324=1),1,IF(AND(G324=1,I324=2),2,IF(AND(G324=1,I324=3),3,IF(AND(G324=1,I324=4),4,IF(AND(G324=1,I324=5),5,IF(AND(G324=2,I324=1),6,IF(AND(G324=2,I324=2),7,IF(AND(G324=2,I324=3),8,IF(AND(G324=2,I324=4),9,IF(AND(G324=2,I324=5),10,IF(AND(G324=3,I324=1),11,IF(AND(G324=3,I324=2),12,IF(AND(G324=3,I324=3),13,IF(AND(G324=3,I324=4),14,IF(AND(G324=3,I324=5),15,IF(AND(G324=4,I324=1),16,IF(AND(G324=4,I324=2),17,IF(AND(G324=4,I324=3),18,IF(AND(G324=4,I324=4),19,IF(AND(G324=4,I324=5),20,IF(AND(G324=5,I324=1),21,IF(AND(G324=5,I324=2),22,IF(AND(G324=5,I324=3),23,IF(AND(G324=5,I324=4),24,IF(AND(G324=5,I324=5),25,IF(AND(G324=1,I324=6),26,IF(AND(G324=1,I324=7),27,IF(AND(G324=1,I324=8),28,IF(AND(G324=2,I324=6),29,IF(AND(G324=2,I324=7),30,IF(AND(G324=2,I324=8),31,IF(AND(G324=3,I324=6),32,IF(AND(G324=3,I324=7),33,IF(AND(G324=3,I324=8),34,IF(AND(G324=4,I324=6),35,IF(AND(G324=4,I324=7),36,IF(AND(G324=4,I324=8),37,IF(AND(G324=5,I324=6),38,IF(AND(G324=5,I324=7),39,IF(AND(G324=5,I324=8),40,IF(AND(G324=6,I324=9),41,IF(AND(G324=6,I324=10),42,IF(AND(G324=6,I324=11),43,IF(AND(G324=7,I324=9),44,IF(AND(G324=7,I324=10),45,IF(AND(G324=7,I324=11),46,IF(AND(G324=8,I324=9),47,IF(AND(G324=8,I324=10),48,IF(AND(G324=8,I324=11),49,"Seleccione")))))))))))))))))))))))))))))))))))))))))))))))))</f>
        <v>26</v>
      </c>
      <c r="K324" s="255" t="str">
        <f>IF(J324=1,'Etapa 2 - Análisis'!$Y$4,IF(J324=2,'Etapa 2 - Análisis'!$Z$4,IF(J324=6,'Etapa 2 - Análisis'!$AD$4,IF(J324=7,'Etapa 2 - Análisis'!$AE$4,IF(J324=11,'Etapa 2 - Análisis'!$AI$4,IF(J324=3,'Etapa 2 - Análisis'!$AA$4,IF(J324=8,'Etapa 2 - Análisis'!$AF$4,IF(J324=12,'Etapa 2 - Análisis'!$AJ$4,IF(J324=16,'Etapa 2 - Análisis'!$AN$4,IF(J324=4,'Etapa 2 - Análisis'!$AB$4,IF(J324=5,'Etapa 2 - Análisis'!$AC$4,IF(J324=9,'Etapa 2 - Análisis'!$AG$4,IF(J324=13,'Etapa 2 - Análisis'!$AK$4,IF(J324=17,'Etapa 2 - Análisis'!$AO$4,IF(J324=18,'Etapa 2 - Análisis'!$AP$4,IF(J324=21,'Etapa 2 - Análisis'!$AS$4,IF(J324=22,'Etapa 2 - Análisis'!$AT$4,IF(J324=10,'Etapa 2 - Análisis'!$AH$4,IF(J324=14,'Etapa 2 - Análisis'!$AL$4,IF(J324=15,'Etapa 2 - Análisis'!$AM$4,IF(J324=19,'Etapa 2 - Análisis'!$AQ$4,IF(J324=20,'Etapa 2 - Análisis'!$AR$4,IF(J324=23,'Etapa 2 - Análisis'!$AU$4,IF(J324=24,'Etapa 2 - Análisis'!$AV$4,IF(J324=25,'Etapa 2 - Análisis'!$AW$4,IF(J324=26,'Etapa 2 - Análisis'!$Y$13,IF(J324=27,'Etapa 2 - Análisis'!$Z$13,IF(J324=28,'Etapa 2 - Análisis'!$AA$13,IF(J324=29,'Etapa 2 - Análisis'!$AB$13,IF(J324=30,'Etapa 2 - Análisis'!$AC$13,IF(J324=31,'Etapa 2 - Análisis'!$AD$13,IF(J324=32,'Etapa 2 - Análisis'!$AE$13,IF(J324=33,'Etapa 2 - Análisis'!$AF$13,IF(J324=34,'Etapa 2 - Análisis'!$AG$13,IF(J324=35,'Etapa 2 - Análisis'!$AH$13,IF(J324=36,'Etapa 2 - Análisis'!$AI$13,IF(J324=37,'Etapa 2 - Análisis'!$AJ$13,IF(J324=38,'Etapa 2 - Análisis'!$AK$13,IF(J324=39,'Etapa 2 - Análisis'!$AL$13,IF(J324=40,'Etapa 2 - Análisis'!$AM$13,IF(J324=41,'Etapa 2 - Análisis'!$Y$8,IF(J324=42,'Etapa 2 - Análisis'!$Z$8,IF(J324=43,'Etapa 2 - Análisis'!$AA$8,IF(J324=44,'Etapa 2 - Análisis'!$AB$8,IF(J324=45,'Etapa 2 - Análisis'!$AC$8,IF(J324=46,'Etapa 2 - Análisis'!$AD$8,IF(J324=47,'Etapa 2 - Análisis'!$AE$8,IF(J324=48,'Etapa 2 - Análisis'!$AF$8,IF(J324=49,'Etapa 2 - Análisis'!$AG$8,"Sin Zona")))))))))))))))))))))))))))))))))))))))))))))))))</f>
        <v>ZONA DE RIESGO BAJA</v>
      </c>
      <c r="L324" s="252" t="s">
        <v>320</v>
      </c>
      <c r="M324" s="80" t="s">
        <v>1039</v>
      </c>
      <c r="N324" s="81" t="s">
        <v>225</v>
      </c>
      <c r="O324" s="187" t="s">
        <v>414</v>
      </c>
      <c r="P324" s="187" t="str">
        <f>IF($C$134="Oportunidad","NO APLICA","")</f>
        <v/>
      </c>
      <c r="Q324" s="252" t="s">
        <v>208</v>
      </c>
      <c r="R324" s="187">
        <f>IF(Q324="1 - Rara vez",1,IF(Q324="2 - Improbable",2,IF(Q324="3 - Posible",3,IF(Q324="4 - Probable",4,IF(Q324="5 - Casi seguro",5,IF(Q324="1 - Baja",6,IF(Q324="2 - Media",7,IF(Q324="3 - Alta",8,IF(Q324="NO APLICA","",IF(Q324="Seleccione",0))))))))))</f>
        <v>1</v>
      </c>
      <c r="S324" s="252" t="s">
        <v>221</v>
      </c>
      <c r="T324" s="187">
        <f>IF(S324="1 -Insignificante",1,IF(S324="2 -Menor",2,IF(S324="3 -Moderado",3,IF(S324="4 -Mayor",4,IF(S324="10 -Mayor",7,IF(S324="5 -Catastrófico",5,IF(S324="5 -Moderado",6,IF(S324="20 -Catastrófico",8,IF(S324="1 - Mínimo/Leve",9,IF(S324="2 - Importante",10,IF(S324="3 - Fuerte",11,IF(S324="NO APLICA","",IF(S324="Seleccione",0)))))))))))))</f>
        <v>6</v>
      </c>
      <c r="U324" s="42">
        <f>IF(AND(R324=1,T324=1),1,IF(AND(R324=1,T324=2),2,IF(AND(R324=1,T324=3),3,IF(AND(R324=1,T324=4),4,IF(AND(R324=1,T324=5),5,IF(AND(R324=2,T324=1),6,IF(AND(R324=2,T324=2),7,IF(AND(R324=2,T324=3),8,IF(AND(R324=2,T324=4),9,IF(AND(R324=2,T324=5),10,IF(AND(R324=3,T324=1),11,IF(AND(R324=3,T324=2),12,IF(AND(R324=3,T324=3),13,IF(AND(R324=3,T324=4),14,IF(AND(R324=3,T324=5),15,IF(AND(R324=4,T324=1),16,IF(AND(R324=4,T324=2),17,IF(AND(R324=4,T324=3),18,IF(AND(R324=4,T324=4),19,IF(AND(R324=4,T324=5),20,IF(AND(R324=5,T324=1),21,IF(AND(R324=5,T324=2),22,IF(AND(R324=5,T324=3),23,IF(AND(R324=5,T324=4),24,IF(AND(R324=5,T324=5),25,IF(AND(R324=1,T324=6),26,IF(AND(R324=1,T324=7),27,IF(AND(R324=1,T324=8),28,IF(AND(R324=2,T324=6),29,IF(AND(R324=2,T324=7),30,IF(AND(R324=2,T324=8),31,IF(AND(R324=3,T324=6),32,IF(AND(R324=3,T324=7),33,IF(AND(R324=3,T324=8),34,IF(AND(R324=4,T324=6),35,IF(AND(R324=4,T324=7),36,IF(AND(R324=4,T324=8),37,IF(AND(R324=5,T324=6),38,IF(AND(R324=5,T324=7),39,IF(AND(R324=5,T324=8),40,IF(AND(R324=6,T324=9),41,IF(AND(R324=6,T324=10),42,IF(AND(R324=6,T324=11),43,IF(AND(R324=7,T324=9),44,IF(AND(R324=7,T324=10),45,IF(AND(R324=7,T324=11),46,IF(AND(R324=8,T324=9),47,IF(AND(R324=8,T324=10),48,IF(AND(R324=8,T324=11),49,IF(AND(R324="",T324=""),"","Seleccione"))))))))))))))))))))))))))))))))))))))))))))))))))</f>
        <v>26</v>
      </c>
      <c r="V324" s="255" t="str">
        <f>IF(U324=1,'Etapa 2 - Análisis'!$Y$4,IF(U324=2,'Etapa 2 - Análisis'!$Z$4,IF(U324=6,'Etapa 2 - Análisis'!$AD$4,IF(U324=7,'Etapa 2 - Análisis'!$AE$4,IF(U324=11,'Etapa 2 - Análisis'!$AI$4,IF(U324=3,'Etapa 2 - Análisis'!$AA$4,IF(U324=8,'Etapa 2 - Análisis'!$AF$4,IF(U324=12,'Etapa 2 - Análisis'!$AJ$4,IF(U324=16,'Etapa 2 - Análisis'!$AN$4,IF(U324=4,'Etapa 2 - Análisis'!$AB$4,IF(U324=5,'Etapa 2 - Análisis'!$AC$4,IF(U324=9,'Etapa 2 - Análisis'!$AF$4,IF(U324=13,'Etapa 2 - Análisis'!$AK$4,IF(U324=17,'Etapa 2 - Análisis'!$AO$4,IF(U324=18,'Etapa 2 - Análisis'!$AP$4,IF(U324=21,'Etapa 2 - Análisis'!$AS$4,IF(U324=22,'Etapa 2 - Análisis'!$AT$4,IF(U324=10,'Etapa 2 - Análisis'!$AH$4,IF(U324=14,'Etapa 2 - Análisis'!$AL$4,IF(U324=15,'Etapa 2 - Análisis'!$AM$4,IF(U324=19,'Etapa 2 - Análisis'!$AQ$4,IF(U324=20,'Etapa 2 - Análisis'!$AR$4,IF(U324=23,'Etapa 2 - Análisis'!$AU$4,IF(U324=24,'Etapa 2 - Análisis'!$AV$4,IF(U324=25,'Etapa 2 - Análisis'!$AW$4,IF(U324=26,'Etapa 2 - Análisis'!$Y$13,IF(U324=27,'Etapa 2 - Análisis'!$Z$13,IF(U324=28,'Etapa 2 - Análisis'!$AA$13,IF(U324=29,'Etapa 2 - Análisis'!$AB$13,IF(U324=30,'Etapa 2 - Análisis'!$AC$13,IF(U324=31,'Etapa 2 - Análisis'!$AD$13,IF(U324=32,'Etapa 2 - Análisis'!$AE$13,IF(U324=33,'Etapa 2 - Análisis'!$AF$13,IF(U324=34,'Etapa 2 - Análisis'!$AG$13,IF(U324=35,'Etapa 2 - Análisis'!$AH$13,IF(U324=36,'Etapa 2 - Análisis'!$AI$13,IF(U324=37,'Etapa 2 - Análisis'!$AJ$13,IF(U324=38,'Etapa 2 - Análisis'!$AK$13,IF(U324=39,'Etapa 2 - Análisis'!$AL$13,IF(U324=40,'Etapa 2 - Análisis'!$AM$13,IF(U324=41,'Etapa 2 - Análisis'!$Y$8,IF(U324=42,'Etapa 2 - Análisis'!$Z$8,IF(U324=43,'Etapa 2 - Análisis'!$AA$8,IF(U324=44,'Etapa 2 - Análisis'!$AB$8,IF(U324=45,'Etapa 2 - Análisis'!$AC$8,IF(U324=46,'Etapa 2 - Análisis'!$AD$8,IF(U324=47,'Etapa 2 - Análisis'!$AE$8,IF(U324=48,'Etapa 2 - Análisis'!$AF$8,IF(U324=49,'Etapa 2 - Análisis'!$AG$8,IF(U324="","NO APLICA","Sin Zona"))))))))))))))))))))))))))))))))))))))))))))))))))</f>
        <v>ZONA DE RIESGO BAJA</v>
      </c>
      <c r="W324" s="248" t="s">
        <v>782</v>
      </c>
      <c r="X324" s="273" t="s">
        <v>1046</v>
      </c>
      <c r="Y324" s="274"/>
      <c r="Z324" s="248" t="s">
        <v>1047</v>
      </c>
      <c r="AA324" s="258" t="s">
        <v>1048</v>
      </c>
    </row>
    <row r="325" spans="1:27" ht="42.75" customHeight="1" x14ac:dyDescent="0.25">
      <c r="A325" s="257"/>
      <c r="B325" s="271"/>
      <c r="C325" s="253"/>
      <c r="D325" s="80" t="s">
        <v>1035</v>
      </c>
      <c r="E325" s="259"/>
      <c r="F325" s="253"/>
      <c r="G325" s="187"/>
      <c r="H325" s="253"/>
      <c r="I325" s="187"/>
      <c r="J325" s="42"/>
      <c r="K325" s="255"/>
      <c r="L325" s="253"/>
      <c r="M325" s="80" t="s">
        <v>1040</v>
      </c>
      <c r="N325" s="81" t="s">
        <v>225</v>
      </c>
      <c r="O325" s="187" t="s">
        <v>414</v>
      </c>
      <c r="P325" s="187" t="str">
        <f t="shared" si="49"/>
        <v/>
      </c>
      <c r="Q325" s="253"/>
      <c r="R325" s="187"/>
      <c r="S325" s="253"/>
      <c r="T325" s="187"/>
      <c r="U325" s="42"/>
      <c r="V325" s="255"/>
      <c r="W325" s="145" t="s">
        <v>782</v>
      </c>
      <c r="X325" s="273" t="s">
        <v>1046</v>
      </c>
      <c r="Y325" s="274"/>
      <c r="Z325" s="145" t="s">
        <v>1049</v>
      </c>
      <c r="AA325" s="259"/>
    </row>
    <row r="326" spans="1:27" x14ac:dyDescent="0.25">
      <c r="A326" s="257"/>
      <c r="B326" s="271"/>
      <c r="C326" s="253"/>
      <c r="D326" s="80"/>
      <c r="E326" s="259"/>
      <c r="F326" s="253"/>
      <c r="G326" s="187"/>
      <c r="H326" s="253"/>
      <c r="I326" s="187"/>
      <c r="J326" s="42"/>
      <c r="K326" s="255"/>
      <c r="L326" s="253"/>
      <c r="M326" s="80"/>
      <c r="N326" s="81" t="s">
        <v>218</v>
      </c>
      <c r="O326" s="187" t="str">
        <f t="shared" ref="O326:P328" si="50">IF($C$134="Oportunidad","NO APLICA","")</f>
        <v/>
      </c>
      <c r="P326" s="187" t="str">
        <f t="shared" si="50"/>
        <v/>
      </c>
      <c r="Q326" s="253"/>
      <c r="R326" s="187"/>
      <c r="S326" s="253"/>
      <c r="T326" s="187"/>
      <c r="U326" s="42"/>
      <c r="V326" s="255"/>
      <c r="W326" s="145"/>
      <c r="X326" s="145"/>
      <c r="Y326" s="145"/>
      <c r="Z326" s="145"/>
      <c r="AA326" s="259"/>
    </row>
    <row r="327" spans="1:27" x14ac:dyDescent="0.25">
      <c r="A327" s="257"/>
      <c r="B327" s="271"/>
      <c r="C327" s="253"/>
      <c r="D327" s="80"/>
      <c r="E327" s="259"/>
      <c r="F327" s="253"/>
      <c r="G327" s="187"/>
      <c r="H327" s="253"/>
      <c r="I327" s="187"/>
      <c r="J327" s="42"/>
      <c r="K327" s="255"/>
      <c r="L327" s="253"/>
      <c r="M327" s="80"/>
      <c r="N327" s="81" t="s">
        <v>218</v>
      </c>
      <c r="O327" s="187" t="str">
        <f t="shared" si="50"/>
        <v/>
      </c>
      <c r="P327" s="187" t="str">
        <f t="shared" si="50"/>
        <v/>
      </c>
      <c r="Q327" s="253"/>
      <c r="R327" s="187"/>
      <c r="S327" s="253"/>
      <c r="T327" s="187"/>
      <c r="U327" s="42"/>
      <c r="V327" s="255"/>
      <c r="W327" s="145"/>
      <c r="X327" s="145"/>
      <c r="Y327" s="145"/>
      <c r="Z327" s="145"/>
      <c r="AA327" s="259"/>
    </row>
    <row r="328" spans="1:27" x14ac:dyDescent="0.25">
      <c r="A328" s="257"/>
      <c r="B328" s="272"/>
      <c r="C328" s="254"/>
      <c r="D328" s="80"/>
      <c r="E328" s="260"/>
      <c r="F328" s="254"/>
      <c r="G328" s="187"/>
      <c r="H328" s="254"/>
      <c r="I328" s="187"/>
      <c r="J328" s="42"/>
      <c r="K328" s="255"/>
      <c r="L328" s="254"/>
      <c r="M328" s="80"/>
      <c r="N328" s="81" t="s">
        <v>218</v>
      </c>
      <c r="O328" s="187" t="str">
        <f t="shared" si="50"/>
        <v/>
      </c>
      <c r="P328" s="187" t="str">
        <f t="shared" si="50"/>
        <v/>
      </c>
      <c r="Q328" s="254"/>
      <c r="R328" s="187"/>
      <c r="S328" s="254"/>
      <c r="T328" s="187"/>
      <c r="U328" s="42"/>
      <c r="V328" s="255"/>
      <c r="W328" s="145"/>
      <c r="X328" s="145"/>
      <c r="Y328" s="145"/>
      <c r="Z328" s="145"/>
      <c r="AA328" s="260"/>
    </row>
    <row r="329" spans="1:27" ht="48" customHeight="1" x14ac:dyDescent="0.25">
      <c r="A329" s="257">
        <v>61</v>
      </c>
      <c r="B329" s="258" t="s">
        <v>1052</v>
      </c>
      <c r="C329" s="252" t="s">
        <v>333</v>
      </c>
      <c r="D329" s="205" t="s">
        <v>1055</v>
      </c>
      <c r="E329" s="258" t="s">
        <v>1054</v>
      </c>
      <c r="F329" s="252" t="s">
        <v>206</v>
      </c>
      <c r="G329" s="187">
        <f>IF(F329="1 - Rara vez",1,IF(F329="2 - Improbable",2,IF(F329="3 - Posible",3,IF(F329="4 - Probable",4,IF(F329="5 - Casi seguro",5,IF(F329="1 - Baja",6,IF(F329="2 - Media",7,IF(F329="3 - Alta",8,IF(F329="Seleccione",0)))))))))</f>
        <v>3</v>
      </c>
      <c r="H329" s="252" t="s">
        <v>221</v>
      </c>
      <c r="I329" s="187">
        <f>IF(H329="1 -Insignificante",1,IF(H329="2 -Menor",2,IF(H329="3 -Moderado",3,IF(H329="5 -Moderado",6,IF(H329="4 -Mayor",4,IF(H329="10 -Mayor",7,IF(H329="5 -Catastrófico",5,IF(H329="20 -Catastrófico",8,IF(H329="1 - Mínimo/Leve",9,IF(H329="2 - Importante",10,IF(H329="3 - Fuerte",11,IF(H329="Seleccione",0))))))))))))</f>
        <v>6</v>
      </c>
      <c r="J329" s="42">
        <f>IF(AND(G329=1,I329=1),1,IF(AND(G329=1,I329=2),2,IF(AND(G329=1,I329=3),3,IF(AND(G329=1,I329=4),4,IF(AND(G329=1,I329=5),5,IF(AND(G329=2,I329=1),6,IF(AND(G329=2,I329=2),7,IF(AND(G329=2,I329=3),8,IF(AND(G329=2,I329=4),9,IF(AND(G329=2,I329=5),10,IF(AND(G329=3,I329=1),11,IF(AND(G329=3,I329=2),12,IF(AND(G329=3,I329=3),13,IF(AND(G329=3,I329=4),14,IF(AND(G329=3,I329=5),15,IF(AND(G329=4,I329=1),16,IF(AND(G329=4,I329=2),17,IF(AND(G329=4,I329=3),18,IF(AND(G329=4,I329=4),19,IF(AND(G329=4,I329=5),20,IF(AND(G329=5,I329=1),21,IF(AND(G329=5,I329=2),22,IF(AND(G329=5,I329=3),23,IF(AND(G329=5,I329=4),24,IF(AND(G329=5,I329=5),25,IF(AND(G329=1,I329=6),26,IF(AND(G329=1,I329=7),27,IF(AND(G329=1,I329=8),28,IF(AND(G329=2,I329=6),29,IF(AND(G329=2,I329=7),30,IF(AND(G329=2,I329=8),31,IF(AND(G329=3,I329=6),32,IF(AND(G329=3,I329=7),33,IF(AND(G329=3,I329=8),34,IF(AND(G329=4,I329=6),35,IF(AND(G329=4,I329=7),36,IF(AND(G329=4,I329=8),37,IF(AND(G329=5,I329=6),38,IF(AND(G329=5,I329=7),39,IF(AND(G329=5,I329=8),40,IF(AND(G329=6,I329=9),41,IF(AND(G329=6,I329=10),42,IF(AND(G329=6,I329=11),43,IF(AND(G329=7,I329=9),44,IF(AND(G329=7,I329=10),45,IF(AND(G329=7,I329=11),46,IF(AND(G329=8,I329=9),47,IF(AND(G329=8,I329=10),48,IF(AND(G329=8,I329=11),49,"Seleccione")))))))))))))))))))))))))))))))))))))))))))))))))</f>
        <v>32</v>
      </c>
      <c r="K329" s="255" t="str">
        <f>IF(J329=1,'Etapa 2 - Análisis'!$Y$4,IF(J329=2,'Etapa 2 - Análisis'!$Z$4,IF(J329=6,'Etapa 2 - Análisis'!$AD$4,IF(J329=7,'Etapa 2 - Análisis'!$AE$4,IF(J329=11,'Etapa 2 - Análisis'!$AI$4,IF(J329=3,'Etapa 2 - Análisis'!$AA$4,IF(J329=8,'Etapa 2 - Análisis'!$AF$4,IF(J329=12,'Etapa 2 - Análisis'!$AJ$4,IF(J329=16,'Etapa 2 - Análisis'!$AN$4,IF(J329=4,'Etapa 2 - Análisis'!$AB$4,IF(J329=5,'Etapa 2 - Análisis'!$AC$4,IF(J329=9,'Etapa 2 - Análisis'!$AG$4,IF(J329=13,'Etapa 2 - Análisis'!$AK$4,IF(J329=17,'Etapa 2 - Análisis'!$AO$4,IF(J329=18,'Etapa 2 - Análisis'!$AP$4,IF(J329=21,'Etapa 2 - Análisis'!$AS$4,IF(J329=22,'Etapa 2 - Análisis'!$AT$4,IF(J329=10,'Etapa 2 - Análisis'!$AH$4,IF(J329=14,'Etapa 2 - Análisis'!$AL$4,IF(J329=15,'Etapa 2 - Análisis'!$AM$4,IF(J329=19,'Etapa 2 - Análisis'!$AQ$4,IF(J329=20,'Etapa 2 - Análisis'!$AR$4,IF(J329=23,'Etapa 2 - Análisis'!$AU$4,IF(J329=24,'Etapa 2 - Análisis'!$AV$4,IF(J329=25,'Etapa 2 - Análisis'!$AW$4,IF(J329=26,'Etapa 2 - Análisis'!$Y$13,IF(J329=27,'Etapa 2 - Análisis'!$Z$13,IF(J329=28,'Etapa 2 - Análisis'!$AA$13,IF(J329=29,'Etapa 2 - Análisis'!$AB$13,IF(J329=30,'Etapa 2 - Análisis'!$AC$13,IF(J329=31,'Etapa 2 - Análisis'!$AD$13,IF(J329=32,'Etapa 2 - Análisis'!$AE$13,IF(J329=33,'Etapa 2 - Análisis'!$AF$13,IF(J329=34,'Etapa 2 - Análisis'!$AG$13,IF(J329=35,'Etapa 2 - Análisis'!$AH$13,IF(J329=36,'Etapa 2 - Análisis'!$AI$13,IF(J329=37,'Etapa 2 - Análisis'!$AJ$13,IF(J329=38,'Etapa 2 - Análisis'!$AK$13,IF(J329=39,'Etapa 2 - Análisis'!$AL$13,IF(J329=40,'Etapa 2 - Análisis'!$AM$13,IF(J329=41,'Etapa 2 - Análisis'!$Y$8,IF(J329=42,'Etapa 2 - Análisis'!$Z$8,IF(J329=43,'Etapa 2 - Análisis'!$AA$8,IF(J329=44,'Etapa 2 - Análisis'!$AB$8,IF(J329=45,'Etapa 2 - Análisis'!$AC$8,IF(J329=46,'Etapa 2 - Análisis'!$AD$8,IF(J329=47,'Etapa 2 - Análisis'!$AE$8,IF(J329=48,'Etapa 2 - Análisis'!$AF$8,IF(J329=49,'Etapa 2 - Análisis'!$AG$8,"Sin Zona")))))))))))))))))))))))))))))))))))))))))))))))))</f>
        <v>ZONA DE RIESGO MODERADA</v>
      </c>
      <c r="L329" s="252" t="s">
        <v>321</v>
      </c>
      <c r="M329" s="178" t="s">
        <v>1021</v>
      </c>
      <c r="N329" s="203" t="s">
        <v>225</v>
      </c>
      <c r="O329" s="495" t="s">
        <v>414</v>
      </c>
      <c r="P329" s="495" t="str">
        <f>IF($C$134="Oportunidad","NO APLICA","")</f>
        <v/>
      </c>
      <c r="Q329" s="354" t="s">
        <v>208</v>
      </c>
      <c r="R329" s="495">
        <f>IF(Q329="1 - Rara vez",1,IF(Q329="2 - Improbable",2,IF(Q329="3 - Posible",3,IF(Q329="4 - Probable",4,IF(Q329="5 - Casi seguro",5,IF(Q329="1 - Baja",6,IF(Q329="2 - Media",7,IF(Q329="3 - Alta",8,IF(Q329="NO APLICA","",IF(Q329="Seleccione",0))))))))))</f>
        <v>1</v>
      </c>
      <c r="S329" s="354" t="s">
        <v>221</v>
      </c>
      <c r="T329" s="187">
        <f>IF(S329="1 -Insignificante",1,IF(S329="2 -Menor",2,IF(S329="3 -Moderado",3,IF(S329="4 -Mayor",4,IF(S329="10 -Mayor",7,IF(S329="5 -Catastrófico",5,IF(S329="5 -Moderado",6,IF(S329="20 -Catastrófico",8,IF(S329="1 - Mínimo/Leve",9,IF(S329="2 - Importante",10,IF(S329="3 - Fuerte",11,IF(S329="NO APLICA","",IF(S329="Seleccione",0)))))))))))))</f>
        <v>6</v>
      </c>
      <c r="U329" s="42">
        <f>IF(AND(R329=1,T329=1),1,IF(AND(R329=1,T329=2),2,IF(AND(R329=1,T329=3),3,IF(AND(R329=1,T329=4),4,IF(AND(R329=1,T329=5),5,IF(AND(R329=2,T329=1),6,IF(AND(R329=2,T329=2),7,IF(AND(R329=2,T329=3),8,IF(AND(R329=2,T329=4),9,IF(AND(R329=2,T329=5),10,IF(AND(R329=3,T329=1),11,IF(AND(R329=3,T329=2),12,IF(AND(R329=3,T329=3),13,IF(AND(R329=3,T329=4),14,IF(AND(R329=3,T329=5),15,IF(AND(R329=4,T329=1),16,IF(AND(R329=4,T329=2),17,IF(AND(R329=4,T329=3),18,IF(AND(R329=4,T329=4),19,IF(AND(R329=4,T329=5),20,IF(AND(R329=5,T329=1),21,IF(AND(R329=5,T329=2),22,IF(AND(R329=5,T329=3),23,IF(AND(R329=5,T329=4),24,IF(AND(R329=5,T329=5),25,IF(AND(R329=1,T329=6),26,IF(AND(R329=1,T329=7),27,IF(AND(R329=1,T329=8),28,IF(AND(R329=2,T329=6),29,IF(AND(R329=2,T329=7),30,IF(AND(R329=2,T329=8),31,IF(AND(R329=3,T329=6),32,IF(AND(R329=3,T329=7),33,IF(AND(R329=3,T329=8),34,IF(AND(R329=4,T329=6),35,IF(AND(R329=4,T329=7),36,IF(AND(R329=4,T329=8),37,IF(AND(R329=5,T329=6),38,IF(AND(R329=5,T329=7),39,IF(AND(R329=5,T329=8),40,IF(AND(R329=6,T329=9),41,IF(AND(R329=6,T329=10),42,IF(AND(R329=6,T329=11),43,IF(AND(R329=7,T329=9),44,IF(AND(R329=7,T329=10),45,IF(AND(R329=7,T329=11),46,IF(AND(R329=8,T329=9),47,IF(AND(R329=8,T329=10),48,IF(AND(R329=8,T329=11),49,IF(AND(R329="",T329=""),"","Seleccione"))))))))))))))))))))))))))))))))))))))))))))))))))</f>
        <v>26</v>
      </c>
      <c r="V329" s="255" t="str">
        <f>IF(U329=1,'Etapa 2 - Análisis'!$Y$4,IF(U329=2,'Etapa 2 - Análisis'!$Z$4,IF(U329=6,'Etapa 2 - Análisis'!$AD$4,IF(U329=7,'Etapa 2 - Análisis'!$AE$4,IF(U329=11,'Etapa 2 - Análisis'!$AI$4,IF(U329=3,'Etapa 2 - Análisis'!$AA$4,IF(U329=8,'Etapa 2 - Análisis'!$AF$4,IF(U329=12,'Etapa 2 - Análisis'!$AJ$4,IF(U329=16,'Etapa 2 - Análisis'!$AN$4,IF(U329=4,'Etapa 2 - Análisis'!$AB$4,IF(U329=5,'Etapa 2 - Análisis'!$AC$4,IF(U329=9,'Etapa 2 - Análisis'!$AF$4,IF(U329=13,'Etapa 2 - Análisis'!$AK$4,IF(U329=17,'Etapa 2 - Análisis'!$AO$4,IF(U329=18,'Etapa 2 - Análisis'!$AP$4,IF(U329=21,'Etapa 2 - Análisis'!$AS$4,IF(U329=22,'Etapa 2 - Análisis'!$AT$4,IF(U329=10,'Etapa 2 - Análisis'!$AH$4,IF(U329=14,'Etapa 2 - Análisis'!$AL$4,IF(U329=15,'Etapa 2 - Análisis'!$AM$4,IF(U329=19,'Etapa 2 - Análisis'!$AQ$4,IF(U329=20,'Etapa 2 - Análisis'!$AR$4,IF(U329=23,'Etapa 2 - Análisis'!$AU$4,IF(U329=24,'Etapa 2 - Análisis'!$AV$4,IF(U329=25,'Etapa 2 - Análisis'!$AW$4,IF(U329=26,'Etapa 2 - Análisis'!$Y$13,IF(U329=27,'Etapa 2 - Análisis'!$Z$13,IF(U329=28,'Etapa 2 - Análisis'!$AA$13,IF(U329=29,'Etapa 2 - Análisis'!$AB$13,IF(U329=30,'Etapa 2 - Análisis'!$AC$13,IF(U329=31,'Etapa 2 - Análisis'!$AD$13,IF(U329=32,'Etapa 2 - Análisis'!$AE$13,IF(U329=33,'Etapa 2 - Análisis'!$AF$13,IF(U329=34,'Etapa 2 - Análisis'!$AG$13,IF(U329=35,'Etapa 2 - Análisis'!$AH$13,IF(U329=36,'Etapa 2 - Análisis'!$AI$13,IF(U329=37,'Etapa 2 - Análisis'!$AJ$13,IF(U329=38,'Etapa 2 - Análisis'!$AK$13,IF(U329=39,'Etapa 2 - Análisis'!$AL$13,IF(U329=40,'Etapa 2 - Análisis'!$AM$13,IF(U329=41,'Etapa 2 - Análisis'!$Y$8,IF(U329=42,'Etapa 2 - Análisis'!$Z$8,IF(U329=43,'Etapa 2 - Análisis'!$AA$8,IF(U329=44,'Etapa 2 - Análisis'!$AB$8,IF(U329=45,'Etapa 2 - Análisis'!$AC$8,IF(U329=46,'Etapa 2 - Análisis'!$AD$8,IF(U329=47,'Etapa 2 - Análisis'!$AE$8,IF(U329=48,'Etapa 2 - Análisis'!$AF$8,IF(U329=49,'Etapa 2 - Análisis'!$AG$8,IF(U329="","NO APLICA","Sin Zona"))))))))))))))))))))))))))))))))))))))))))))))))))</f>
        <v>ZONA DE RIESGO BAJA</v>
      </c>
      <c r="W329" s="248" t="s">
        <v>1057</v>
      </c>
      <c r="X329" s="102">
        <v>43101</v>
      </c>
      <c r="Y329" s="102">
        <v>43465</v>
      </c>
      <c r="Z329" s="248" t="s">
        <v>1058</v>
      </c>
      <c r="AA329" s="266"/>
    </row>
    <row r="330" spans="1:27" ht="50.25" customHeight="1" x14ac:dyDescent="0.25">
      <c r="A330" s="257"/>
      <c r="B330" s="259"/>
      <c r="C330" s="253"/>
      <c r="D330" s="205" t="s">
        <v>1056</v>
      </c>
      <c r="E330" s="259"/>
      <c r="F330" s="253"/>
      <c r="G330" s="187"/>
      <c r="H330" s="253"/>
      <c r="I330" s="187"/>
      <c r="J330" s="42"/>
      <c r="K330" s="255"/>
      <c r="L330" s="253"/>
      <c r="M330" s="178"/>
      <c r="N330" s="203" t="s">
        <v>218</v>
      </c>
      <c r="O330" s="495" t="str">
        <f t="shared" ref="O330:P345" si="51">IF($C$134="Oportunidad","NO APLICA","")</f>
        <v/>
      </c>
      <c r="P330" s="495" t="str">
        <f t="shared" si="51"/>
        <v/>
      </c>
      <c r="Q330" s="355"/>
      <c r="R330" s="495"/>
      <c r="S330" s="355"/>
      <c r="T330" s="187"/>
      <c r="U330" s="42"/>
      <c r="V330" s="255"/>
      <c r="W330" s="145"/>
      <c r="X330" s="101"/>
      <c r="Y330" s="101"/>
      <c r="Z330" s="145"/>
      <c r="AA330" s="266"/>
    </row>
    <row r="331" spans="1:27" x14ac:dyDescent="0.25">
      <c r="A331" s="257"/>
      <c r="B331" s="259"/>
      <c r="C331" s="253"/>
      <c r="D331" s="205"/>
      <c r="E331" s="259"/>
      <c r="F331" s="253"/>
      <c r="G331" s="187"/>
      <c r="H331" s="253"/>
      <c r="I331" s="187"/>
      <c r="J331" s="42"/>
      <c r="K331" s="255"/>
      <c r="L331" s="253"/>
      <c r="M331" s="178"/>
      <c r="N331" s="203" t="s">
        <v>218</v>
      </c>
      <c r="O331" s="495" t="str">
        <f t="shared" si="51"/>
        <v/>
      </c>
      <c r="P331" s="495" t="str">
        <f t="shared" si="51"/>
        <v/>
      </c>
      <c r="Q331" s="355"/>
      <c r="R331" s="495"/>
      <c r="S331" s="355"/>
      <c r="T331" s="187"/>
      <c r="U331" s="42"/>
      <c r="V331" s="255"/>
      <c r="W331" s="145"/>
      <c r="X331" s="101"/>
      <c r="Y331" s="101"/>
      <c r="Z331" s="145"/>
      <c r="AA331" s="266"/>
    </row>
    <row r="332" spans="1:27" x14ac:dyDescent="0.25">
      <c r="A332" s="257"/>
      <c r="B332" s="259"/>
      <c r="C332" s="253"/>
      <c r="D332" s="247"/>
      <c r="E332" s="259"/>
      <c r="F332" s="253"/>
      <c r="G332" s="187"/>
      <c r="H332" s="253"/>
      <c r="I332" s="187"/>
      <c r="J332" s="42"/>
      <c r="K332" s="255"/>
      <c r="L332" s="253"/>
      <c r="M332" s="178"/>
      <c r="N332" s="203" t="s">
        <v>218</v>
      </c>
      <c r="O332" s="495" t="str">
        <f t="shared" si="51"/>
        <v/>
      </c>
      <c r="P332" s="495" t="str">
        <f t="shared" si="51"/>
        <v/>
      </c>
      <c r="Q332" s="355"/>
      <c r="R332" s="495"/>
      <c r="S332" s="355"/>
      <c r="T332" s="187"/>
      <c r="U332" s="42"/>
      <c r="V332" s="255"/>
      <c r="W332" s="145"/>
      <c r="X332" s="101"/>
      <c r="Y332" s="101"/>
      <c r="Z332" s="145"/>
      <c r="AA332" s="266"/>
    </row>
    <row r="333" spans="1:27" x14ac:dyDescent="0.25">
      <c r="A333" s="257"/>
      <c r="B333" s="260"/>
      <c r="C333" s="254"/>
      <c r="D333" s="126"/>
      <c r="E333" s="260"/>
      <c r="F333" s="254"/>
      <c r="G333" s="187"/>
      <c r="H333" s="254"/>
      <c r="I333" s="187"/>
      <c r="J333" s="42"/>
      <c r="K333" s="255"/>
      <c r="L333" s="254"/>
      <c r="M333" s="178"/>
      <c r="N333" s="203" t="s">
        <v>218</v>
      </c>
      <c r="O333" s="495" t="str">
        <f t="shared" si="51"/>
        <v/>
      </c>
      <c r="P333" s="495" t="str">
        <f t="shared" si="51"/>
        <v/>
      </c>
      <c r="Q333" s="356"/>
      <c r="R333" s="495"/>
      <c r="S333" s="356"/>
      <c r="T333" s="187"/>
      <c r="U333" s="42"/>
      <c r="V333" s="255"/>
      <c r="W333" s="145"/>
      <c r="X333" s="101"/>
      <c r="Y333" s="101"/>
      <c r="Z333" s="145"/>
      <c r="AA333" s="266"/>
    </row>
    <row r="334" spans="1:27" ht="45" customHeight="1" x14ac:dyDescent="0.25">
      <c r="A334" s="257">
        <v>62</v>
      </c>
      <c r="B334" s="258" t="s">
        <v>1053</v>
      </c>
      <c r="C334" s="252" t="s">
        <v>333</v>
      </c>
      <c r="D334" s="205" t="s">
        <v>1055</v>
      </c>
      <c r="E334" s="258" t="s">
        <v>1054</v>
      </c>
      <c r="F334" s="252" t="s">
        <v>206</v>
      </c>
      <c r="G334" s="187">
        <f>IF(F334="1 - Rara vez",1,IF(F334="2 - Improbable",2,IF(F334="3 - Posible",3,IF(F334="4 - Probable",4,IF(F334="5 - Casi seguro",5,IF(F334="1 - Baja",6,IF(F334="2 - Media",7,IF(F334="3 - Alta",8,IF(F334="Seleccione",0)))))))))</f>
        <v>3</v>
      </c>
      <c r="H334" s="252" t="s">
        <v>221</v>
      </c>
      <c r="I334" s="187">
        <f>IF(H334="1 -Insignificante",1,IF(H334="2 -Menor",2,IF(H334="3 -Moderado",3,IF(H334="5 -Moderado",6,IF(H334="4 -Mayor",4,IF(H334="10 -Mayor",7,IF(H334="5 -Catastrófico",5,IF(H334="20 -Catastrófico",8,IF(H334="1 - Mínimo/Leve",9,IF(H334="2 - Importante",10,IF(H334="3 - Fuerte",11,IF(H334="Seleccione",0))))))))))))</f>
        <v>6</v>
      </c>
      <c r="J334" s="42">
        <f>IF(AND(G334=1,I334=1),1,IF(AND(G334=1,I334=2),2,IF(AND(G334=1,I334=3),3,IF(AND(G334=1,I334=4),4,IF(AND(G334=1,I334=5),5,IF(AND(G334=2,I334=1),6,IF(AND(G334=2,I334=2),7,IF(AND(G334=2,I334=3),8,IF(AND(G334=2,I334=4),9,IF(AND(G334=2,I334=5),10,IF(AND(G334=3,I334=1),11,IF(AND(G334=3,I334=2),12,IF(AND(G334=3,I334=3),13,IF(AND(G334=3,I334=4),14,IF(AND(G334=3,I334=5),15,IF(AND(G334=4,I334=1),16,IF(AND(G334=4,I334=2),17,IF(AND(G334=4,I334=3),18,IF(AND(G334=4,I334=4),19,IF(AND(G334=4,I334=5),20,IF(AND(G334=5,I334=1),21,IF(AND(G334=5,I334=2),22,IF(AND(G334=5,I334=3),23,IF(AND(G334=5,I334=4),24,IF(AND(G334=5,I334=5),25,IF(AND(G334=1,I334=6),26,IF(AND(G334=1,I334=7),27,IF(AND(G334=1,I334=8),28,IF(AND(G334=2,I334=6),29,IF(AND(G334=2,I334=7),30,IF(AND(G334=2,I334=8),31,IF(AND(G334=3,I334=6),32,IF(AND(G334=3,I334=7),33,IF(AND(G334=3,I334=8),34,IF(AND(G334=4,I334=6),35,IF(AND(G334=4,I334=7),36,IF(AND(G334=4,I334=8),37,IF(AND(G334=5,I334=6),38,IF(AND(G334=5,I334=7),39,IF(AND(G334=5,I334=8),40,IF(AND(G334=6,I334=9),41,IF(AND(G334=6,I334=10),42,IF(AND(G334=6,I334=11),43,IF(AND(G334=7,I334=9),44,IF(AND(G334=7,I334=10),45,IF(AND(G334=7,I334=11),46,IF(AND(G334=8,I334=9),47,IF(AND(G334=8,I334=10),48,IF(AND(G334=8,I334=11),49,"Seleccione")))))))))))))))))))))))))))))))))))))))))))))))))</f>
        <v>32</v>
      </c>
      <c r="K334" s="255" t="str">
        <f>IF(J334=1,'Etapa 2 - Análisis'!$Y$4,IF(J334=2,'Etapa 2 - Análisis'!$Z$4,IF(J334=6,'Etapa 2 - Análisis'!$AD$4,IF(J334=7,'Etapa 2 - Análisis'!$AE$4,IF(J334=11,'Etapa 2 - Análisis'!$AI$4,IF(J334=3,'Etapa 2 - Análisis'!$AA$4,IF(J334=8,'Etapa 2 - Análisis'!$AF$4,IF(J334=12,'Etapa 2 - Análisis'!$AJ$4,IF(J334=16,'Etapa 2 - Análisis'!$AN$4,IF(J334=4,'Etapa 2 - Análisis'!$AB$4,IF(J334=5,'Etapa 2 - Análisis'!$AC$4,IF(J334=9,'Etapa 2 - Análisis'!$AG$4,IF(J334=13,'Etapa 2 - Análisis'!$AK$4,IF(J334=17,'Etapa 2 - Análisis'!$AO$4,IF(J334=18,'Etapa 2 - Análisis'!$AP$4,IF(J334=21,'Etapa 2 - Análisis'!$AS$4,IF(J334=22,'Etapa 2 - Análisis'!$AT$4,IF(J334=10,'Etapa 2 - Análisis'!$AH$4,IF(J334=14,'Etapa 2 - Análisis'!$AL$4,IF(J334=15,'Etapa 2 - Análisis'!$AM$4,IF(J334=19,'Etapa 2 - Análisis'!$AQ$4,IF(J334=20,'Etapa 2 - Análisis'!$AR$4,IF(J334=23,'Etapa 2 - Análisis'!$AU$4,IF(J334=24,'Etapa 2 - Análisis'!$AV$4,IF(J334=25,'Etapa 2 - Análisis'!$AW$4,IF(J334=26,'Etapa 2 - Análisis'!$Y$13,IF(J334=27,'Etapa 2 - Análisis'!$Z$13,IF(J334=28,'Etapa 2 - Análisis'!$AA$13,IF(J334=29,'Etapa 2 - Análisis'!$AB$13,IF(J334=30,'Etapa 2 - Análisis'!$AC$13,IF(J334=31,'Etapa 2 - Análisis'!$AD$13,IF(J334=32,'Etapa 2 - Análisis'!$AE$13,IF(J334=33,'Etapa 2 - Análisis'!$AF$13,IF(J334=34,'Etapa 2 - Análisis'!$AG$13,IF(J334=35,'Etapa 2 - Análisis'!$AH$13,IF(J334=36,'Etapa 2 - Análisis'!$AI$13,IF(J334=37,'Etapa 2 - Análisis'!$AJ$13,IF(J334=38,'Etapa 2 - Análisis'!$AK$13,IF(J334=39,'Etapa 2 - Análisis'!$AL$13,IF(J334=40,'Etapa 2 - Análisis'!$AM$13,IF(J334=41,'Etapa 2 - Análisis'!$Y$8,IF(J334=42,'Etapa 2 - Análisis'!$Z$8,IF(J334=43,'Etapa 2 - Análisis'!$AA$8,IF(J334=44,'Etapa 2 - Análisis'!$AB$8,IF(J334=45,'Etapa 2 - Análisis'!$AC$8,IF(J334=46,'Etapa 2 - Análisis'!$AD$8,IF(J334=47,'Etapa 2 - Análisis'!$AE$8,IF(J334=48,'Etapa 2 - Análisis'!$AF$8,IF(J334=49,'Etapa 2 - Análisis'!$AG$8,"Sin Zona")))))))))))))))))))))))))))))))))))))))))))))))))</f>
        <v>ZONA DE RIESGO MODERADA</v>
      </c>
      <c r="L334" s="252" t="s">
        <v>321</v>
      </c>
      <c r="M334" s="178" t="s">
        <v>1021</v>
      </c>
      <c r="N334" s="203" t="s">
        <v>225</v>
      </c>
      <c r="O334" s="495" t="s">
        <v>414</v>
      </c>
      <c r="P334" s="495" t="str">
        <f>IF($C$134="Oportunidad","NO APLICA","")</f>
        <v/>
      </c>
      <c r="Q334" s="354" t="s">
        <v>208</v>
      </c>
      <c r="R334" s="495">
        <f>IF(Q334="1 - Rara vez",1,IF(Q334="2 - Improbable",2,IF(Q334="3 - Posible",3,IF(Q334="4 - Probable",4,IF(Q334="5 - Casi seguro",5,IF(Q334="1 - Baja",6,IF(Q334="2 - Media",7,IF(Q334="3 - Alta",8,IF(Q334="NO APLICA","",IF(Q334="Seleccione",0))))))))))</f>
        <v>1</v>
      </c>
      <c r="S334" s="354" t="s">
        <v>221</v>
      </c>
      <c r="T334" s="187">
        <f>IF(S334="1 -Insignificante",1,IF(S334="2 -Menor",2,IF(S334="3 -Moderado",3,IF(S334="4 -Mayor",4,IF(S334="10 -Mayor",7,IF(S334="5 -Catastrófico",5,IF(S334="5 -Moderado",6,IF(S334="20 -Catastrófico",8,IF(S334="1 - Mínimo/Leve",9,IF(S334="2 - Importante",10,IF(S334="3 - Fuerte",11,IF(S334="NO APLICA","",IF(S334="Seleccione",0)))))))))))))</f>
        <v>6</v>
      </c>
      <c r="U334" s="42">
        <f>IF(AND(R334=1,T334=1),1,IF(AND(R334=1,T334=2),2,IF(AND(R334=1,T334=3),3,IF(AND(R334=1,T334=4),4,IF(AND(R334=1,T334=5),5,IF(AND(R334=2,T334=1),6,IF(AND(R334=2,T334=2),7,IF(AND(R334=2,T334=3),8,IF(AND(R334=2,T334=4),9,IF(AND(R334=2,T334=5),10,IF(AND(R334=3,T334=1),11,IF(AND(R334=3,T334=2),12,IF(AND(R334=3,T334=3),13,IF(AND(R334=3,T334=4),14,IF(AND(R334=3,T334=5),15,IF(AND(R334=4,T334=1),16,IF(AND(R334=4,T334=2),17,IF(AND(R334=4,T334=3),18,IF(AND(R334=4,T334=4),19,IF(AND(R334=4,T334=5),20,IF(AND(R334=5,T334=1),21,IF(AND(R334=5,T334=2),22,IF(AND(R334=5,T334=3),23,IF(AND(R334=5,T334=4),24,IF(AND(R334=5,T334=5),25,IF(AND(R334=1,T334=6),26,IF(AND(R334=1,T334=7),27,IF(AND(R334=1,T334=8),28,IF(AND(R334=2,T334=6),29,IF(AND(R334=2,T334=7),30,IF(AND(R334=2,T334=8),31,IF(AND(R334=3,T334=6),32,IF(AND(R334=3,T334=7),33,IF(AND(R334=3,T334=8),34,IF(AND(R334=4,T334=6),35,IF(AND(R334=4,T334=7),36,IF(AND(R334=4,T334=8),37,IF(AND(R334=5,T334=6),38,IF(AND(R334=5,T334=7),39,IF(AND(R334=5,T334=8),40,IF(AND(R334=6,T334=9),41,IF(AND(R334=6,T334=10),42,IF(AND(R334=6,T334=11),43,IF(AND(R334=7,T334=9),44,IF(AND(R334=7,T334=10),45,IF(AND(R334=7,T334=11),46,IF(AND(R334=8,T334=9),47,IF(AND(R334=8,T334=10),48,IF(AND(R334=8,T334=11),49,IF(AND(R334="",T334=""),"","Seleccione"))))))))))))))))))))))))))))))))))))))))))))))))))</f>
        <v>26</v>
      </c>
      <c r="V334" s="255" t="str">
        <f>IF(U334=1,'Etapa 2 - Análisis'!$Y$4,IF(U334=2,'Etapa 2 - Análisis'!$Z$4,IF(U334=6,'Etapa 2 - Análisis'!$AD$4,IF(U334=7,'Etapa 2 - Análisis'!$AE$4,IF(U334=11,'Etapa 2 - Análisis'!$AI$4,IF(U334=3,'Etapa 2 - Análisis'!$AA$4,IF(U334=8,'Etapa 2 - Análisis'!$AF$4,IF(U334=12,'Etapa 2 - Análisis'!$AJ$4,IF(U334=16,'Etapa 2 - Análisis'!$AN$4,IF(U334=4,'Etapa 2 - Análisis'!$AB$4,IF(U334=5,'Etapa 2 - Análisis'!$AC$4,IF(U334=9,'Etapa 2 - Análisis'!$AF$4,IF(U334=13,'Etapa 2 - Análisis'!$AK$4,IF(U334=17,'Etapa 2 - Análisis'!$AO$4,IF(U334=18,'Etapa 2 - Análisis'!$AP$4,IF(U334=21,'Etapa 2 - Análisis'!$AS$4,IF(U334=22,'Etapa 2 - Análisis'!$AT$4,IF(U334=10,'Etapa 2 - Análisis'!$AH$4,IF(U334=14,'Etapa 2 - Análisis'!$AL$4,IF(U334=15,'Etapa 2 - Análisis'!$AM$4,IF(U334=19,'Etapa 2 - Análisis'!$AQ$4,IF(U334=20,'Etapa 2 - Análisis'!$AR$4,IF(U334=23,'Etapa 2 - Análisis'!$AU$4,IF(U334=24,'Etapa 2 - Análisis'!$AV$4,IF(U334=25,'Etapa 2 - Análisis'!$AW$4,IF(U334=26,'Etapa 2 - Análisis'!$Y$13,IF(U334=27,'Etapa 2 - Análisis'!$Z$13,IF(U334=28,'Etapa 2 - Análisis'!$AA$13,IF(U334=29,'Etapa 2 - Análisis'!$AB$13,IF(U334=30,'Etapa 2 - Análisis'!$AC$13,IF(U334=31,'Etapa 2 - Análisis'!$AD$13,IF(U334=32,'Etapa 2 - Análisis'!$AE$13,IF(U334=33,'Etapa 2 - Análisis'!$AF$13,IF(U334=34,'Etapa 2 - Análisis'!$AG$13,IF(U334=35,'Etapa 2 - Análisis'!$AH$13,IF(U334=36,'Etapa 2 - Análisis'!$AI$13,IF(U334=37,'Etapa 2 - Análisis'!$AJ$13,IF(U334=38,'Etapa 2 - Análisis'!$AK$13,IF(U334=39,'Etapa 2 - Análisis'!$AL$13,IF(U334=40,'Etapa 2 - Análisis'!$AM$13,IF(U334=41,'Etapa 2 - Análisis'!$Y$8,IF(U334=42,'Etapa 2 - Análisis'!$Z$8,IF(U334=43,'Etapa 2 - Análisis'!$AA$8,IF(U334=44,'Etapa 2 - Análisis'!$AB$8,IF(U334=45,'Etapa 2 - Análisis'!$AC$8,IF(U334=46,'Etapa 2 - Análisis'!$AD$8,IF(U334=47,'Etapa 2 - Análisis'!$AE$8,IF(U334=48,'Etapa 2 - Análisis'!$AF$8,IF(U334=49,'Etapa 2 - Análisis'!$AG$8,IF(U334="","NO APLICA","Sin Zona"))))))))))))))))))))))))))))))))))))))))))))))))))</f>
        <v>ZONA DE RIESGO BAJA</v>
      </c>
      <c r="W334" s="248" t="s">
        <v>1057</v>
      </c>
      <c r="X334" s="102">
        <v>43101</v>
      </c>
      <c r="Y334" s="102">
        <v>43465</v>
      </c>
      <c r="Z334" s="248" t="s">
        <v>1058</v>
      </c>
      <c r="AA334" s="267"/>
    </row>
    <row r="335" spans="1:27" ht="42.75" customHeight="1" x14ac:dyDescent="0.25">
      <c r="A335" s="257"/>
      <c r="B335" s="259"/>
      <c r="C335" s="253"/>
      <c r="D335" s="205" t="s">
        <v>1056</v>
      </c>
      <c r="E335" s="259"/>
      <c r="F335" s="253"/>
      <c r="G335" s="187"/>
      <c r="H335" s="253"/>
      <c r="I335" s="187"/>
      <c r="J335" s="42"/>
      <c r="K335" s="255"/>
      <c r="L335" s="253"/>
      <c r="M335" s="178"/>
      <c r="N335" s="203" t="s">
        <v>218</v>
      </c>
      <c r="O335" s="495" t="str">
        <f t="shared" si="51"/>
        <v/>
      </c>
      <c r="P335" s="495" t="str">
        <f t="shared" si="51"/>
        <v/>
      </c>
      <c r="Q335" s="355"/>
      <c r="R335" s="495"/>
      <c r="S335" s="355"/>
      <c r="T335" s="187"/>
      <c r="U335" s="42"/>
      <c r="V335" s="255"/>
      <c r="W335" s="145"/>
      <c r="X335" s="101"/>
      <c r="Y335" s="101"/>
      <c r="Z335" s="162"/>
      <c r="AA335" s="268"/>
    </row>
    <row r="336" spans="1:27" ht="38.25" customHeight="1" x14ac:dyDescent="0.25">
      <c r="A336" s="257"/>
      <c r="B336" s="259"/>
      <c r="C336" s="253"/>
      <c r="D336" s="205"/>
      <c r="E336" s="259"/>
      <c r="F336" s="253"/>
      <c r="G336" s="187"/>
      <c r="H336" s="253"/>
      <c r="I336" s="187"/>
      <c r="J336" s="42"/>
      <c r="K336" s="255"/>
      <c r="L336" s="253"/>
      <c r="M336" s="178"/>
      <c r="N336" s="203" t="s">
        <v>218</v>
      </c>
      <c r="O336" s="495" t="str">
        <f t="shared" si="51"/>
        <v/>
      </c>
      <c r="P336" s="495" t="str">
        <f t="shared" si="51"/>
        <v/>
      </c>
      <c r="Q336" s="355"/>
      <c r="R336" s="495"/>
      <c r="S336" s="355"/>
      <c r="T336" s="187"/>
      <c r="U336" s="42"/>
      <c r="V336" s="255"/>
      <c r="W336" s="145"/>
      <c r="X336" s="101"/>
      <c r="Y336" s="101"/>
      <c r="Z336" s="162"/>
      <c r="AA336" s="268"/>
    </row>
    <row r="337" spans="1:27" x14ac:dyDescent="0.25">
      <c r="A337" s="257"/>
      <c r="B337" s="259"/>
      <c r="C337" s="253"/>
      <c r="D337" s="247"/>
      <c r="E337" s="259"/>
      <c r="F337" s="253"/>
      <c r="G337" s="187"/>
      <c r="H337" s="253"/>
      <c r="I337" s="187"/>
      <c r="J337" s="42"/>
      <c r="K337" s="255"/>
      <c r="L337" s="253"/>
      <c r="M337" s="178"/>
      <c r="N337" s="203" t="s">
        <v>218</v>
      </c>
      <c r="O337" s="495" t="str">
        <f t="shared" si="51"/>
        <v/>
      </c>
      <c r="P337" s="495" t="str">
        <f t="shared" si="51"/>
        <v/>
      </c>
      <c r="Q337" s="355"/>
      <c r="R337" s="495"/>
      <c r="S337" s="355"/>
      <c r="T337" s="187"/>
      <c r="U337" s="42"/>
      <c r="V337" s="255"/>
      <c r="W337" s="145"/>
      <c r="X337" s="101"/>
      <c r="Y337" s="101"/>
      <c r="Z337" s="162"/>
      <c r="AA337" s="268"/>
    </row>
    <row r="338" spans="1:27" x14ac:dyDescent="0.25">
      <c r="A338" s="257"/>
      <c r="B338" s="260"/>
      <c r="C338" s="254"/>
      <c r="D338" s="126"/>
      <c r="E338" s="260"/>
      <c r="F338" s="254"/>
      <c r="G338" s="187"/>
      <c r="H338" s="254"/>
      <c r="I338" s="187"/>
      <c r="J338" s="42"/>
      <c r="K338" s="255"/>
      <c r="L338" s="254"/>
      <c r="M338" s="178"/>
      <c r="N338" s="203" t="s">
        <v>218</v>
      </c>
      <c r="O338" s="495" t="str">
        <f t="shared" si="51"/>
        <v/>
      </c>
      <c r="P338" s="495" t="str">
        <f t="shared" si="51"/>
        <v/>
      </c>
      <c r="Q338" s="356"/>
      <c r="R338" s="495"/>
      <c r="S338" s="356"/>
      <c r="T338" s="187"/>
      <c r="U338" s="42"/>
      <c r="V338" s="255"/>
      <c r="W338" s="145"/>
      <c r="X338" s="101"/>
      <c r="Y338" s="101"/>
      <c r="Z338" s="162"/>
      <c r="AA338" s="269"/>
    </row>
    <row r="339" spans="1:27" ht="59.25" customHeight="1" x14ac:dyDescent="0.25">
      <c r="A339" s="257">
        <v>63</v>
      </c>
      <c r="B339" s="258" t="s">
        <v>1061</v>
      </c>
      <c r="C339" s="252" t="s">
        <v>333</v>
      </c>
      <c r="D339" s="80" t="s">
        <v>1062</v>
      </c>
      <c r="E339" s="261" t="s">
        <v>1063</v>
      </c>
      <c r="F339" s="252" t="s">
        <v>208</v>
      </c>
      <c r="G339" s="187">
        <f>IF(F339="1 - Rara vez",1,IF(F339="2 - Improbable",2,IF(F339="3 - Posible",3,IF(F339="4 - Probable",4,IF(F339="5 - Casi seguro",5,IF(F339="1 - Baja",6,IF(F339="2 - Media",7,IF(F339="3 - Alta",8,IF(F339="Seleccione",0)))))))))</f>
        <v>1</v>
      </c>
      <c r="H339" s="252" t="s">
        <v>221</v>
      </c>
      <c r="I339" s="187">
        <f>IF(H339="1 -Insignificante",1,IF(H339="2 -Menor",2,IF(H339="3 -Moderado",3,IF(H339="5 -Moderado",6,IF(H339="4 -Mayor",4,IF(H339="10 -Mayor",7,IF(H339="5 -Catastrófico",5,IF(H339="20 -Catastrófico",8,IF(H339="1 - Mínimo/Leve",9,IF(H339="2 - Importante",10,IF(H339="3 - Fuerte",11,IF(H339="Seleccione",0))))))))))))</f>
        <v>6</v>
      </c>
      <c r="J339" s="42">
        <f>IF(AND(G339=1,I339=1),1,IF(AND(G339=1,I339=2),2,IF(AND(G339=1,I339=3),3,IF(AND(G339=1,I339=4),4,IF(AND(G339=1,I339=5),5,IF(AND(G339=2,I339=1),6,IF(AND(G339=2,I339=2),7,IF(AND(G339=2,I339=3),8,IF(AND(G339=2,I339=4),9,IF(AND(G339=2,I339=5),10,IF(AND(G339=3,I339=1),11,IF(AND(G339=3,I339=2),12,IF(AND(G339=3,I339=3),13,IF(AND(G339=3,I339=4),14,IF(AND(G339=3,I339=5),15,IF(AND(G339=4,I339=1),16,IF(AND(G339=4,I339=2),17,IF(AND(G339=4,I339=3),18,IF(AND(G339=4,I339=4),19,IF(AND(G339=4,I339=5),20,IF(AND(G339=5,I339=1),21,IF(AND(G339=5,I339=2),22,IF(AND(G339=5,I339=3),23,IF(AND(G339=5,I339=4),24,IF(AND(G339=5,I339=5),25,IF(AND(G339=1,I339=6),26,IF(AND(G339=1,I339=7),27,IF(AND(G339=1,I339=8),28,IF(AND(G339=2,I339=6),29,IF(AND(G339=2,I339=7),30,IF(AND(G339=2,I339=8),31,IF(AND(G339=3,I339=6),32,IF(AND(G339=3,I339=7),33,IF(AND(G339=3,I339=8),34,IF(AND(G339=4,I339=6),35,IF(AND(G339=4,I339=7),36,IF(AND(G339=4,I339=8),37,IF(AND(G339=5,I339=6),38,IF(AND(G339=5,I339=7),39,IF(AND(G339=5,I339=8),40,IF(AND(G339=6,I339=9),41,IF(AND(G339=6,I339=10),42,IF(AND(G339=6,I339=11),43,IF(AND(G339=7,I339=9),44,IF(AND(G339=7,I339=10),45,IF(AND(G339=7,I339=11),46,IF(AND(G339=8,I339=9),47,IF(AND(G339=8,I339=10),48,IF(AND(G339=8,I339=11),49,"Seleccione")))))))))))))))))))))))))))))))))))))))))))))))))</f>
        <v>26</v>
      </c>
      <c r="K339" s="255" t="str">
        <f>IF(J339=1,'Etapa 2 - Análisis'!$Y$4,IF(J339=2,'Etapa 2 - Análisis'!$Z$4,IF(J339=6,'Etapa 2 - Análisis'!$AD$4,IF(J339=7,'Etapa 2 - Análisis'!$AE$4,IF(J339=11,'Etapa 2 - Análisis'!$AI$4,IF(J339=3,'Etapa 2 - Análisis'!$AA$4,IF(J339=8,'Etapa 2 - Análisis'!$AF$4,IF(J339=12,'Etapa 2 - Análisis'!$AJ$4,IF(J339=16,'Etapa 2 - Análisis'!$AN$4,IF(J339=4,'Etapa 2 - Análisis'!$AB$4,IF(J339=5,'Etapa 2 - Análisis'!$AC$4,IF(J339=9,'Etapa 2 - Análisis'!$AG$4,IF(J339=13,'Etapa 2 - Análisis'!$AK$4,IF(J339=17,'Etapa 2 - Análisis'!$AO$4,IF(J339=18,'Etapa 2 - Análisis'!$AP$4,IF(J339=21,'Etapa 2 - Análisis'!$AS$4,IF(J339=22,'Etapa 2 - Análisis'!$AT$4,IF(J339=10,'Etapa 2 - Análisis'!$AH$4,IF(J339=14,'Etapa 2 - Análisis'!$AL$4,IF(J339=15,'Etapa 2 - Análisis'!$AM$4,IF(J339=19,'Etapa 2 - Análisis'!$AQ$4,IF(J339=20,'Etapa 2 - Análisis'!$AR$4,IF(J339=23,'Etapa 2 - Análisis'!$AU$4,IF(J339=24,'Etapa 2 - Análisis'!$AV$4,IF(J339=25,'Etapa 2 - Análisis'!$AW$4,IF(J339=26,'Etapa 2 - Análisis'!$Y$13,IF(J339=27,'Etapa 2 - Análisis'!$Z$13,IF(J339=28,'Etapa 2 - Análisis'!$AA$13,IF(J339=29,'Etapa 2 - Análisis'!$AB$13,IF(J339=30,'Etapa 2 - Análisis'!$AC$13,IF(J339=31,'Etapa 2 - Análisis'!$AD$13,IF(J339=32,'Etapa 2 - Análisis'!$AE$13,IF(J339=33,'Etapa 2 - Análisis'!$AF$13,IF(J339=34,'Etapa 2 - Análisis'!$AG$13,IF(J339=35,'Etapa 2 - Análisis'!$AH$13,IF(J339=36,'Etapa 2 - Análisis'!$AI$13,IF(J339=37,'Etapa 2 - Análisis'!$AJ$13,IF(J339=38,'Etapa 2 - Análisis'!$AK$13,IF(J339=39,'Etapa 2 - Análisis'!$AL$13,IF(J339=40,'Etapa 2 - Análisis'!$AM$13,IF(J339=41,'Etapa 2 - Análisis'!$Y$8,IF(J339=42,'Etapa 2 - Análisis'!$Z$8,IF(J339=43,'Etapa 2 - Análisis'!$AA$8,IF(J339=44,'Etapa 2 - Análisis'!$AB$8,IF(J339=45,'Etapa 2 - Análisis'!$AC$8,IF(J339=46,'Etapa 2 - Análisis'!$AD$8,IF(J339=47,'Etapa 2 - Análisis'!$AE$8,IF(J339=48,'Etapa 2 - Análisis'!$AF$8,IF(J339=49,'Etapa 2 - Análisis'!$AG$8,"Sin Zona")))))))))))))))))))))))))))))))))))))))))))))))))</f>
        <v>ZONA DE RIESGO BAJA</v>
      </c>
      <c r="L339" s="252" t="s">
        <v>321</v>
      </c>
      <c r="M339" s="178" t="s">
        <v>1064</v>
      </c>
      <c r="N339" s="203" t="s">
        <v>225</v>
      </c>
      <c r="O339" s="495" t="s">
        <v>414</v>
      </c>
      <c r="P339" s="495" t="str">
        <f>IF($C$134="Oportunidad","NO APLICA","")</f>
        <v/>
      </c>
      <c r="Q339" s="354" t="s">
        <v>205</v>
      </c>
      <c r="R339" s="495">
        <f>IF(Q339="1 - Rara vez",1,IF(Q339="2 - Improbable",2,IF(Q339="3 - Posible",3,IF(Q339="4 - Probable",4,IF(Q339="5 - Casi seguro",5,IF(Q339="1 - Baja",6,IF(Q339="2 - Media",7,IF(Q339="3 - Alta",8,IF(Q339="NO APLICA","",IF(Q339="Seleccione",0))))))))))</f>
        <v>4</v>
      </c>
      <c r="S339" s="354" t="s">
        <v>221</v>
      </c>
      <c r="T339" s="187">
        <f>IF(S339="1 -Insignificante",1,IF(S339="2 -Menor",2,IF(S339="3 -Moderado",3,IF(S339="4 -Mayor",4,IF(S339="10 -Mayor",7,IF(S339="5 -Catastrófico",5,IF(S339="5 -Moderado",6,IF(S339="20 -Catastrófico",8,IF(S339="1 - Mínimo/Leve",9,IF(S339="2 - Importante",10,IF(S339="3 - Fuerte",11,IF(S339="NO APLICA","",IF(S339="Seleccione",0)))))))))))))</f>
        <v>6</v>
      </c>
      <c r="U339" s="42">
        <f>IF(AND(R339=1,T339=1),1,IF(AND(R339=1,T339=2),2,IF(AND(R339=1,T339=3),3,IF(AND(R339=1,T339=4),4,IF(AND(R339=1,T339=5),5,IF(AND(R339=2,T339=1),6,IF(AND(R339=2,T339=2),7,IF(AND(R339=2,T339=3),8,IF(AND(R339=2,T339=4),9,IF(AND(R339=2,T339=5),10,IF(AND(R339=3,T339=1),11,IF(AND(R339=3,T339=2),12,IF(AND(R339=3,T339=3),13,IF(AND(R339=3,T339=4),14,IF(AND(R339=3,T339=5),15,IF(AND(R339=4,T339=1),16,IF(AND(R339=4,T339=2),17,IF(AND(R339=4,T339=3),18,IF(AND(R339=4,T339=4),19,IF(AND(R339=4,T339=5),20,IF(AND(R339=5,T339=1),21,IF(AND(R339=5,T339=2),22,IF(AND(R339=5,T339=3),23,IF(AND(R339=5,T339=4),24,IF(AND(R339=5,T339=5),25,IF(AND(R339=1,T339=6),26,IF(AND(R339=1,T339=7),27,IF(AND(R339=1,T339=8),28,IF(AND(R339=2,T339=6),29,IF(AND(R339=2,T339=7),30,IF(AND(R339=2,T339=8),31,IF(AND(R339=3,T339=6),32,IF(AND(R339=3,T339=7),33,IF(AND(R339=3,T339=8),34,IF(AND(R339=4,T339=6),35,IF(AND(R339=4,T339=7),36,IF(AND(R339=4,T339=8),37,IF(AND(R339=5,T339=6),38,IF(AND(R339=5,T339=7),39,IF(AND(R339=5,T339=8),40,IF(AND(R339=6,T339=9),41,IF(AND(R339=6,T339=10),42,IF(AND(R339=6,T339=11),43,IF(AND(R339=7,T339=9),44,IF(AND(R339=7,T339=10),45,IF(AND(R339=7,T339=11),46,IF(AND(R339=8,T339=9),47,IF(AND(R339=8,T339=10),48,IF(AND(R339=8,T339=11),49,IF(AND(R339="",T339=""),"","Seleccione"))))))))))))))))))))))))))))))))))))))))))))))))))</f>
        <v>35</v>
      </c>
      <c r="V339" s="255" t="str">
        <f>IF(U339=1,'Etapa 2 - Análisis'!$Y$4,IF(U339=2,'Etapa 2 - Análisis'!$Z$4,IF(U339=6,'Etapa 2 - Análisis'!$AD$4,IF(U339=7,'Etapa 2 - Análisis'!$AE$4,IF(U339=11,'Etapa 2 - Análisis'!$AI$4,IF(U339=3,'Etapa 2 - Análisis'!$AA$4,IF(U339=8,'Etapa 2 - Análisis'!$AF$4,IF(U339=12,'Etapa 2 - Análisis'!$AJ$4,IF(U339=16,'Etapa 2 - Análisis'!$AN$4,IF(U339=4,'Etapa 2 - Análisis'!$AB$4,IF(U339=5,'Etapa 2 - Análisis'!$AC$4,IF(U339=9,'Etapa 2 - Análisis'!$AF$4,IF(U339=13,'Etapa 2 - Análisis'!$AK$4,IF(U339=17,'Etapa 2 - Análisis'!$AO$4,IF(U339=18,'Etapa 2 - Análisis'!$AP$4,IF(U339=21,'Etapa 2 - Análisis'!$AS$4,IF(U339=22,'Etapa 2 - Análisis'!$AT$4,IF(U339=10,'Etapa 2 - Análisis'!$AH$4,IF(U339=14,'Etapa 2 - Análisis'!$AL$4,IF(U339=15,'Etapa 2 - Análisis'!$AM$4,IF(U339=19,'Etapa 2 - Análisis'!$AQ$4,IF(U339=20,'Etapa 2 - Análisis'!$AR$4,IF(U339=23,'Etapa 2 - Análisis'!$AU$4,IF(U339=24,'Etapa 2 - Análisis'!$AV$4,IF(U339=25,'Etapa 2 - Análisis'!$AW$4,IF(U339=26,'Etapa 2 - Análisis'!$Y$13,IF(U339=27,'Etapa 2 - Análisis'!$Z$13,IF(U339=28,'Etapa 2 - Análisis'!$AA$13,IF(U339=29,'Etapa 2 - Análisis'!$AB$13,IF(U339=30,'Etapa 2 - Análisis'!$AC$13,IF(U339=31,'Etapa 2 - Análisis'!$AD$13,IF(U339=32,'Etapa 2 - Análisis'!$AE$13,IF(U339=33,'Etapa 2 - Análisis'!$AF$13,IF(U339=34,'Etapa 2 - Análisis'!$AG$13,IF(U339=35,'Etapa 2 - Análisis'!$AH$13,IF(U339=36,'Etapa 2 - Análisis'!$AI$13,IF(U339=37,'Etapa 2 - Análisis'!$AJ$13,IF(U339=38,'Etapa 2 - Análisis'!$AK$13,IF(U339=39,'Etapa 2 - Análisis'!$AL$13,IF(U339=40,'Etapa 2 - Análisis'!$AM$13,IF(U339=41,'Etapa 2 - Análisis'!$Y$8,IF(U339=42,'Etapa 2 - Análisis'!$Z$8,IF(U339=43,'Etapa 2 - Análisis'!$AA$8,IF(U339=44,'Etapa 2 - Análisis'!$AB$8,IF(U339=45,'Etapa 2 - Análisis'!$AC$8,IF(U339=46,'Etapa 2 - Análisis'!$AD$8,IF(U339=47,'Etapa 2 - Análisis'!$AE$8,IF(U339=48,'Etapa 2 - Análisis'!$AF$8,IF(U339=49,'Etapa 2 - Análisis'!$AG$8,IF(U339="","NO APLICA","Sin Zona"))))))))))))))))))))))))))))))))))))))))))))))))))</f>
        <v>ZONA DE RIESGO MODERADA</v>
      </c>
      <c r="W339" s="248" t="s">
        <v>1065</v>
      </c>
      <c r="X339" s="184"/>
      <c r="Y339" s="184"/>
      <c r="Z339" s="248" t="s">
        <v>1066</v>
      </c>
      <c r="AA339" s="262" t="s">
        <v>1067</v>
      </c>
    </row>
    <row r="340" spans="1:27" x14ac:dyDescent="0.25">
      <c r="A340" s="257"/>
      <c r="B340" s="259"/>
      <c r="C340" s="253"/>
      <c r="D340" s="205"/>
      <c r="E340" s="261"/>
      <c r="F340" s="253"/>
      <c r="G340" s="187"/>
      <c r="H340" s="253"/>
      <c r="I340" s="187"/>
      <c r="J340" s="42"/>
      <c r="K340" s="255"/>
      <c r="L340" s="253"/>
      <c r="M340" s="178"/>
      <c r="N340" s="203" t="s">
        <v>218</v>
      </c>
      <c r="O340" s="495" t="str">
        <f t="shared" si="51"/>
        <v/>
      </c>
      <c r="P340" s="495" t="str">
        <f t="shared" si="51"/>
        <v/>
      </c>
      <c r="Q340" s="355"/>
      <c r="R340" s="495"/>
      <c r="S340" s="355"/>
      <c r="T340" s="187"/>
      <c r="U340" s="42"/>
      <c r="V340" s="255"/>
      <c r="W340" s="145"/>
      <c r="X340" s="101"/>
      <c r="Y340" s="101"/>
      <c r="Z340" s="162"/>
      <c r="AA340" s="263"/>
    </row>
    <row r="341" spans="1:27" x14ac:dyDescent="0.25">
      <c r="A341" s="257"/>
      <c r="B341" s="259"/>
      <c r="C341" s="253"/>
      <c r="D341" s="205"/>
      <c r="E341" s="261"/>
      <c r="F341" s="253"/>
      <c r="G341" s="187"/>
      <c r="H341" s="253"/>
      <c r="I341" s="187"/>
      <c r="J341" s="42"/>
      <c r="K341" s="255"/>
      <c r="L341" s="253"/>
      <c r="M341" s="178"/>
      <c r="N341" s="203" t="s">
        <v>218</v>
      </c>
      <c r="O341" s="495" t="str">
        <f t="shared" si="51"/>
        <v/>
      </c>
      <c r="P341" s="495" t="str">
        <f t="shared" si="51"/>
        <v/>
      </c>
      <c r="Q341" s="355"/>
      <c r="R341" s="495"/>
      <c r="S341" s="355"/>
      <c r="T341" s="187"/>
      <c r="U341" s="42"/>
      <c r="V341" s="255"/>
      <c r="W341" s="145"/>
      <c r="X341" s="101"/>
      <c r="Y341" s="101"/>
      <c r="Z341" s="162"/>
      <c r="AA341" s="263"/>
    </row>
    <row r="342" spans="1:27" x14ac:dyDescent="0.25">
      <c r="A342" s="257"/>
      <c r="B342" s="259"/>
      <c r="C342" s="253"/>
      <c r="D342" s="247"/>
      <c r="E342" s="261"/>
      <c r="F342" s="253"/>
      <c r="G342" s="187"/>
      <c r="H342" s="253"/>
      <c r="I342" s="187"/>
      <c r="J342" s="42"/>
      <c r="K342" s="255"/>
      <c r="L342" s="253"/>
      <c r="M342" s="178"/>
      <c r="N342" s="203" t="s">
        <v>218</v>
      </c>
      <c r="O342" s="495" t="str">
        <f t="shared" si="51"/>
        <v/>
      </c>
      <c r="P342" s="495" t="str">
        <f t="shared" si="51"/>
        <v/>
      </c>
      <c r="Q342" s="355"/>
      <c r="R342" s="495"/>
      <c r="S342" s="355"/>
      <c r="T342" s="187"/>
      <c r="U342" s="42"/>
      <c r="V342" s="255"/>
      <c r="W342" s="145"/>
      <c r="X342" s="101"/>
      <c r="Y342" s="101"/>
      <c r="Z342" s="162"/>
      <c r="AA342" s="263"/>
    </row>
    <row r="343" spans="1:27" x14ac:dyDescent="0.25">
      <c r="A343" s="257"/>
      <c r="B343" s="260"/>
      <c r="C343" s="254"/>
      <c r="D343" s="126"/>
      <c r="E343" s="261"/>
      <c r="F343" s="254"/>
      <c r="G343" s="187"/>
      <c r="H343" s="254"/>
      <c r="I343" s="187"/>
      <c r="J343" s="42"/>
      <c r="K343" s="255"/>
      <c r="L343" s="254"/>
      <c r="M343" s="178"/>
      <c r="N343" s="203" t="s">
        <v>218</v>
      </c>
      <c r="O343" s="495" t="str">
        <f t="shared" si="51"/>
        <v/>
      </c>
      <c r="P343" s="495" t="str">
        <f t="shared" si="51"/>
        <v/>
      </c>
      <c r="Q343" s="356"/>
      <c r="R343" s="495"/>
      <c r="S343" s="356"/>
      <c r="T343" s="187"/>
      <c r="U343" s="42"/>
      <c r="V343" s="255"/>
      <c r="W343" s="145"/>
      <c r="X343" s="101"/>
      <c r="Y343" s="101"/>
      <c r="Z343" s="162"/>
      <c r="AA343" s="264"/>
    </row>
    <row r="344" spans="1:27" ht="150" customHeight="1" x14ac:dyDescent="0.25">
      <c r="A344" s="257">
        <v>64</v>
      </c>
      <c r="B344" s="258" t="s">
        <v>1069</v>
      </c>
      <c r="C344" s="252" t="s">
        <v>333</v>
      </c>
      <c r="D344" s="80" t="s">
        <v>1070</v>
      </c>
      <c r="E344" s="261" t="s">
        <v>1071</v>
      </c>
      <c r="F344" s="252" t="s">
        <v>206</v>
      </c>
      <c r="G344" s="187">
        <f>IF(F344="1 - Rara vez",1,IF(F344="2 - Improbable",2,IF(F344="3 - Posible",3,IF(F344="4 - Probable",4,IF(F344="5 - Casi seguro",5,IF(F344="1 - Baja",6,IF(F344="2 - Media",7,IF(F344="3 - Alta",8,IF(F344="Seleccione",0)))))))))</f>
        <v>3</v>
      </c>
      <c r="H344" s="252" t="s">
        <v>222</v>
      </c>
      <c r="I344" s="187">
        <f>IF(H344="1 -Insignificante",1,IF(H344="2 -Menor",2,IF(H344="3 -Moderado",3,IF(H344="5 -Moderado",6,IF(H344="4 -Mayor",4,IF(H344="10 -Mayor",7,IF(H344="5 -Catastrófico",5,IF(H344="20 -Catastrófico",8,IF(H344="1 - Mínimo/Leve",9,IF(H344="2 - Importante",10,IF(H344="3 - Fuerte",11,IF(H344="Seleccione",0))))))))))))</f>
        <v>7</v>
      </c>
      <c r="J344" s="42">
        <f>IF(AND(G344=1,I344=1),1,IF(AND(G344=1,I344=2),2,IF(AND(G344=1,I344=3),3,IF(AND(G344=1,I344=4),4,IF(AND(G344=1,I344=5),5,IF(AND(G344=2,I344=1),6,IF(AND(G344=2,I344=2),7,IF(AND(G344=2,I344=3),8,IF(AND(G344=2,I344=4),9,IF(AND(G344=2,I344=5),10,IF(AND(G344=3,I344=1),11,IF(AND(G344=3,I344=2),12,IF(AND(G344=3,I344=3),13,IF(AND(G344=3,I344=4),14,IF(AND(G344=3,I344=5),15,IF(AND(G344=4,I344=1),16,IF(AND(G344=4,I344=2),17,IF(AND(G344=4,I344=3),18,IF(AND(G344=4,I344=4),19,IF(AND(G344=4,I344=5),20,IF(AND(G344=5,I344=1),21,IF(AND(G344=5,I344=2),22,IF(AND(G344=5,I344=3),23,IF(AND(G344=5,I344=4),24,IF(AND(G344=5,I344=5),25,IF(AND(G344=1,I344=6),26,IF(AND(G344=1,I344=7),27,IF(AND(G344=1,I344=8),28,IF(AND(G344=2,I344=6),29,IF(AND(G344=2,I344=7),30,IF(AND(G344=2,I344=8),31,IF(AND(G344=3,I344=6),32,IF(AND(G344=3,I344=7),33,IF(AND(G344=3,I344=8),34,IF(AND(G344=4,I344=6),35,IF(AND(G344=4,I344=7),36,IF(AND(G344=4,I344=8),37,IF(AND(G344=5,I344=6),38,IF(AND(G344=5,I344=7),39,IF(AND(G344=5,I344=8),40,IF(AND(G344=6,I344=9),41,IF(AND(G344=6,I344=10),42,IF(AND(G344=6,I344=11),43,IF(AND(G344=7,I344=9),44,IF(AND(G344=7,I344=10),45,IF(AND(G344=7,I344=11),46,IF(AND(G344=8,I344=9),47,IF(AND(G344=8,I344=10),48,IF(AND(G344=8,I344=11),49,"Seleccione")))))))))))))))))))))))))))))))))))))))))))))))))</f>
        <v>33</v>
      </c>
      <c r="K344" s="255" t="str">
        <f>IF(J344=1,'Etapa 2 - Análisis'!$Y$4,IF(J344=2,'Etapa 2 - Análisis'!$Z$4,IF(J344=6,'Etapa 2 - Análisis'!$AD$4,IF(J344=7,'Etapa 2 - Análisis'!$AE$4,IF(J344=11,'Etapa 2 - Análisis'!$AI$4,IF(J344=3,'Etapa 2 - Análisis'!$AA$4,IF(J344=8,'Etapa 2 - Análisis'!$AF$4,IF(J344=12,'Etapa 2 - Análisis'!$AJ$4,IF(J344=16,'Etapa 2 - Análisis'!$AN$4,IF(J344=4,'Etapa 2 - Análisis'!$AB$4,IF(J344=5,'Etapa 2 - Análisis'!$AC$4,IF(J344=9,'Etapa 2 - Análisis'!$AG$4,IF(J344=13,'Etapa 2 - Análisis'!$AK$4,IF(J344=17,'Etapa 2 - Análisis'!$AO$4,IF(J344=18,'Etapa 2 - Análisis'!$AP$4,IF(J344=21,'Etapa 2 - Análisis'!$AS$4,IF(J344=22,'Etapa 2 - Análisis'!$AT$4,IF(J344=10,'Etapa 2 - Análisis'!$AH$4,IF(J344=14,'Etapa 2 - Análisis'!$AL$4,IF(J344=15,'Etapa 2 - Análisis'!$AM$4,IF(J344=19,'Etapa 2 - Análisis'!$AQ$4,IF(J344=20,'Etapa 2 - Análisis'!$AR$4,IF(J344=23,'Etapa 2 - Análisis'!$AU$4,IF(J344=24,'Etapa 2 - Análisis'!$AV$4,IF(J344=25,'Etapa 2 - Análisis'!$AW$4,IF(J344=26,'Etapa 2 - Análisis'!$Y$13,IF(J344=27,'Etapa 2 - Análisis'!$Z$13,IF(J344=28,'Etapa 2 - Análisis'!$AA$13,IF(J344=29,'Etapa 2 - Análisis'!$AB$13,IF(J344=30,'Etapa 2 - Análisis'!$AC$13,IF(J344=31,'Etapa 2 - Análisis'!$AD$13,IF(J344=32,'Etapa 2 - Análisis'!$AE$13,IF(J344=33,'Etapa 2 - Análisis'!$AF$13,IF(J344=34,'Etapa 2 - Análisis'!$AG$13,IF(J344=35,'Etapa 2 - Análisis'!$AH$13,IF(J344=36,'Etapa 2 - Análisis'!$AI$13,IF(J344=37,'Etapa 2 - Análisis'!$AJ$13,IF(J344=38,'Etapa 2 - Análisis'!$AK$13,IF(J344=39,'Etapa 2 - Análisis'!$AL$13,IF(J344=40,'Etapa 2 - Análisis'!$AM$13,IF(J344=41,'Etapa 2 - Análisis'!$Y$8,IF(J344=42,'Etapa 2 - Análisis'!$Z$8,IF(J344=43,'Etapa 2 - Análisis'!$AA$8,IF(J344=44,'Etapa 2 - Análisis'!$AB$8,IF(J344=45,'Etapa 2 - Análisis'!$AC$8,IF(J344=46,'Etapa 2 - Análisis'!$AD$8,IF(J344=47,'Etapa 2 - Análisis'!$AE$8,IF(J344=48,'Etapa 2 - Análisis'!$AF$8,IF(J344=49,'Etapa 2 - Análisis'!$AG$8,"Sin Zona")))))))))))))))))))))))))))))))))))))))))))))))))</f>
        <v>ZONA DE RIESGO ALTA</v>
      </c>
      <c r="L344" s="252" t="s">
        <v>320</v>
      </c>
      <c r="M344" s="178" t="s">
        <v>1072</v>
      </c>
      <c r="N344" s="203" t="s">
        <v>225</v>
      </c>
      <c r="O344" s="495" t="s">
        <v>414</v>
      </c>
      <c r="P344" s="495" t="str">
        <f>IF($C$134="Oportunidad","NO APLICA","")</f>
        <v/>
      </c>
      <c r="Q344" s="354" t="s">
        <v>206</v>
      </c>
      <c r="R344" s="495">
        <f>IF(Q344="1 - Rara vez",1,IF(Q344="2 - Improbable",2,IF(Q344="3 - Posible",3,IF(Q344="4 - Probable",4,IF(Q344="5 - Casi seguro",5,IF(Q344="1 - Baja",6,IF(Q344="2 - Media",7,IF(Q344="3 - Alta",8,IF(Q344="NO APLICA","",IF(Q344="Seleccione",0))))))))))</f>
        <v>3</v>
      </c>
      <c r="S344" s="354" t="s">
        <v>221</v>
      </c>
      <c r="T344" s="187">
        <f>IF(S344="1 -Insignificante",1,IF(S344="2 -Menor",2,IF(S344="3 -Moderado",3,IF(S344="4 -Mayor",4,IF(S344="10 -Mayor",7,IF(S344="5 -Catastrófico",5,IF(S344="5 -Moderado",6,IF(S344="20 -Catastrófico",8,IF(S344="1 - Mínimo/Leve",9,IF(S344="2 - Importante",10,IF(S344="3 - Fuerte",11,IF(S344="NO APLICA","",IF(S344="Seleccione",0)))))))))))))</f>
        <v>6</v>
      </c>
      <c r="U344" s="42">
        <f>IF(AND(R344=1,T344=1),1,IF(AND(R344=1,T344=2),2,IF(AND(R344=1,T344=3),3,IF(AND(R344=1,T344=4),4,IF(AND(R344=1,T344=5),5,IF(AND(R344=2,T344=1),6,IF(AND(R344=2,T344=2),7,IF(AND(R344=2,T344=3),8,IF(AND(R344=2,T344=4),9,IF(AND(R344=2,T344=5),10,IF(AND(R344=3,T344=1),11,IF(AND(R344=3,T344=2),12,IF(AND(R344=3,T344=3),13,IF(AND(R344=3,T344=4),14,IF(AND(R344=3,T344=5),15,IF(AND(R344=4,T344=1),16,IF(AND(R344=4,T344=2),17,IF(AND(R344=4,T344=3),18,IF(AND(R344=4,T344=4),19,IF(AND(R344=4,T344=5),20,IF(AND(R344=5,T344=1),21,IF(AND(R344=5,T344=2),22,IF(AND(R344=5,T344=3),23,IF(AND(R344=5,T344=4),24,IF(AND(R344=5,T344=5),25,IF(AND(R344=1,T344=6),26,IF(AND(R344=1,T344=7),27,IF(AND(R344=1,T344=8),28,IF(AND(R344=2,T344=6),29,IF(AND(R344=2,T344=7),30,IF(AND(R344=2,T344=8),31,IF(AND(R344=3,T344=6),32,IF(AND(R344=3,T344=7),33,IF(AND(R344=3,T344=8),34,IF(AND(R344=4,T344=6),35,IF(AND(R344=4,T344=7),36,IF(AND(R344=4,T344=8),37,IF(AND(R344=5,T344=6),38,IF(AND(R344=5,T344=7),39,IF(AND(R344=5,T344=8),40,IF(AND(R344=6,T344=9),41,IF(AND(R344=6,T344=10),42,IF(AND(R344=6,T344=11),43,IF(AND(R344=7,T344=9),44,IF(AND(R344=7,T344=10),45,IF(AND(R344=7,T344=11),46,IF(AND(R344=8,T344=9),47,IF(AND(R344=8,T344=10),48,IF(AND(R344=8,T344=11),49,IF(AND(R344="",T344=""),"","Seleccione"))))))))))))))))))))))))))))))))))))))))))))))))))</f>
        <v>32</v>
      </c>
      <c r="V344" s="255" t="str">
        <f>IF(U344=1,'Etapa 2 - Análisis'!$Y$4,IF(U344=2,'Etapa 2 - Análisis'!$Z$4,IF(U344=6,'Etapa 2 - Análisis'!$AD$4,IF(U344=7,'Etapa 2 - Análisis'!$AE$4,IF(U344=11,'Etapa 2 - Análisis'!$AI$4,IF(U344=3,'Etapa 2 - Análisis'!$AA$4,IF(U344=8,'Etapa 2 - Análisis'!$AF$4,IF(U344=12,'Etapa 2 - Análisis'!$AJ$4,IF(U344=16,'Etapa 2 - Análisis'!$AN$4,IF(U344=4,'Etapa 2 - Análisis'!$AB$4,IF(U344=5,'Etapa 2 - Análisis'!$AC$4,IF(U344=9,'Etapa 2 - Análisis'!$AF$4,IF(U344=13,'Etapa 2 - Análisis'!$AK$4,IF(U344=17,'Etapa 2 - Análisis'!$AO$4,IF(U344=18,'Etapa 2 - Análisis'!$AP$4,IF(U344=21,'Etapa 2 - Análisis'!$AS$4,IF(U344=22,'Etapa 2 - Análisis'!$AT$4,IF(U344=10,'Etapa 2 - Análisis'!$AH$4,IF(U344=14,'Etapa 2 - Análisis'!$AL$4,IF(U344=15,'Etapa 2 - Análisis'!$AM$4,IF(U344=19,'Etapa 2 - Análisis'!$AQ$4,IF(U344=20,'Etapa 2 - Análisis'!$AR$4,IF(U344=23,'Etapa 2 - Análisis'!$AU$4,IF(U344=24,'Etapa 2 - Análisis'!$AV$4,IF(U344=25,'Etapa 2 - Análisis'!$AW$4,IF(U344=26,'Etapa 2 - Análisis'!$Y$13,IF(U344=27,'Etapa 2 - Análisis'!$Z$13,IF(U344=28,'Etapa 2 - Análisis'!$AA$13,IF(U344=29,'Etapa 2 - Análisis'!$AB$13,IF(U344=30,'Etapa 2 - Análisis'!$AC$13,IF(U344=31,'Etapa 2 - Análisis'!$AD$13,IF(U344=32,'Etapa 2 - Análisis'!$AE$13,IF(U344=33,'Etapa 2 - Análisis'!$AF$13,IF(U344=34,'Etapa 2 - Análisis'!$AG$13,IF(U344=35,'Etapa 2 - Análisis'!$AH$13,IF(U344=36,'Etapa 2 - Análisis'!$AI$13,IF(U344=37,'Etapa 2 - Análisis'!$AJ$13,IF(U344=38,'Etapa 2 - Análisis'!$AK$13,IF(U344=39,'Etapa 2 - Análisis'!$AL$13,IF(U344=40,'Etapa 2 - Análisis'!$AM$13,IF(U344=41,'Etapa 2 - Análisis'!$Y$8,IF(U344=42,'Etapa 2 - Análisis'!$Z$8,IF(U344=43,'Etapa 2 - Análisis'!$AA$8,IF(U344=44,'Etapa 2 - Análisis'!$AB$8,IF(U344=45,'Etapa 2 - Análisis'!$AC$8,IF(U344=46,'Etapa 2 - Análisis'!$AD$8,IF(U344=47,'Etapa 2 - Análisis'!$AE$8,IF(U344=48,'Etapa 2 - Análisis'!$AF$8,IF(U344=49,'Etapa 2 - Análisis'!$AG$8,IF(U344="","NO APLICA","Sin Zona"))))))))))))))))))))))))))))))))))))))))))))))))))</f>
        <v>ZONA DE RIESGO MODERADA</v>
      </c>
      <c r="W344" s="248" t="s">
        <v>1073</v>
      </c>
      <c r="X344" s="101" t="s">
        <v>441</v>
      </c>
      <c r="Y344" s="101"/>
      <c r="Z344" s="248" t="s">
        <v>1074</v>
      </c>
      <c r="AA344" s="265" t="s">
        <v>153</v>
      </c>
    </row>
    <row r="345" spans="1:27" x14ac:dyDescent="0.25">
      <c r="A345" s="257"/>
      <c r="B345" s="259"/>
      <c r="C345" s="253"/>
      <c r="D345" s="80"/>
      <c r="E345" s="261"/>
      <c r="F345" s="253"/>
      <c r="G345" s="187"/>
      <c r="H345" s="253"/>
      <c r="I345" s="187"/>
      <c r="J345" s="42"/>
      <c r="K345" s="255"/>
      <c r="L345" s="253"/>
      <c r="M345" s="178"/>
      <c r="N345" s="203" t="s">
        <v>218</v>
      </c>
      <c r="O345" s="495" t="str">
        <f t="shared" si="51"/>
        <v/>
      </c>
      <c r="P345" s="495" t="str">
        <f t="shared" si="51"/>
        <v/>
      </c>
      <c r="Q345" s="355"/>
      <c r="R345" s="495"/>
      <c r="S345" s="355"/>
      <c r="T345" s="187"/>
      <c r="U345" s="42"/>
      <c r="V345" s="255"/>
      <c r="W345" s="145"/>
      <c r="X345" s="101"/>
      <c r="Y345" s="101"/>
      <c r="Z345" s="145"/>
      <c r="AA345" s="265"/>
    </row>
    <row r="346" spans="1:27" x14ac:dyDescent="0.25">
      <c r="A346" s="257"/>
      <c r="B346" s="259"/>
      <c r="C346" s="253"/>
      <c r="D346" s="80"/>
      <c r="E346" s="261"/>
      <c r="F346" s="253"/>
      <c r="G346" s="187"/>
      <c r="H346" s="253"/>
      <c r="I346" s="187"/>
      <c r="J346" s="42"/>
      <c r="K346" s="255"/>
      <c r="L346" s="253"/>
      <c r="M346" s="178"/>
      <c r="N346" s="203" t="s">
        <v>218</v>
      </c>
      <c r="O346" s="495" t="str">
        <f t="shared" ref="O346:P348" si="52">IF($C$134="Oportunidad","NO APLICA","")</f>
        <v/>
      </c>
      <c r="P346" s="495" t="str">
        <f t="shared" si="52"/>
        <v/>
      </c>
      <c r="Q346" s="355"/>
      <c r="R346" s="495"/>
      <c r="S346" s="355"/>
      <c r="T346" s="187"/>
      <c r="U346" s="42"/>
      <c r="V346" s="255"/>
      <c r="W346" s="145"/>
      <c r="X346" s="101"/>
      <c r="Y346" s="101"/>
      <c r="Z346" s="145"/>
      <c r="AA346" s="265"/>
    </row>
    <row r="347" spans="1:27" x14ac:dyDescent="0.25">
      <c r="A347" s="257"/>
      <c r="B347" s="259"/>
      <c r="C347" s="253"/>
      <c r="D347" s="80"/>
      <c r="E347" s="261"/>
      <c r="F347" s="253"/>
      <c r="G347" s="187"/>
      <c r="H347" s="253"/>
      <c r="I347" s="187"/>
      <c r="J347" s="42"/>
      <c r="K347" s="255"/>
      <c r="L347" s="253"/>
      <c r="M347" s="178"/>
      <c r="N347" s="203" t="s">
        <v>218</v>
      </c>
      <c r="O347" s="495" t="str">
        <f t="shared" si="52"/>
        <v/>
      </c>
      <c r="P347" s="495" t="str">
        <f t="shared" si="52"/>
        <v/>
      </c>
      <c r="Q347" s="355"/>
      <c r="R347" s="495"/>
      <c r="S347" s="355"/>
      <c r="T347" s="187"/>
      <c r="U347" s="42"/>
      <c r="V347" s="255"/>
      <c r="W347" s="145"/>
      <c r="X347" s="101"/>
      <c r="Y347" s="101"/>
      <c r="Z347" s="145"/>
      <c r="AA347" s="265"/>
    </row>
    <row r="348" spans="1:27" x14ac:dyDescent="0.25">
      <c r="A348" s="257"/>
      <c r="B348" s="260"/>
      <c r="C348" s="254"/>
      <c r="D348" s="80"/>
      <c r="E348" s="261"/>
      <c r="F348" s="254"/>
      <c r="G348" s="187"/>
      <c r="H348" s="254"/>
      <c r="I348" s="187"/>
      <c r="J348" s="42"/>
      <c r="K348" s="255"/>
      <c r="L348" s="254"/>
      <c r="M348" s="178"/>
      <c r="N348" s="203" t="s">
        <v>218</v>
      </c>
      <c r="O348" s="495" t="str">
        <f t="shared" si="52"/>
        <v/>
      </c>
      <c r="P348" s="495" t="str">
        <f t="shared" si="52"/>
        <v/>
      </c>
      <c r="Q348" s="356"/>
      <c r="R348" s="495"/>
      <c r="S348" s="356"/>
      <c r="T348" s="187"/>
      <c r="U348" s="42"/>
      <c r="V348" s="255"/>
      <c r="W348" s="145"/>
      <c r="X348" s="101"/>
      <c r="Y348" s="101"/>
      <c r="Z348" s="145"/>
      <c r="AA348" s="265"/>
    </row>
  </sheetData>
  <sheetProtection algorithmName="SHA-512" hashValue="x3CWb/26oxc6GdbSC5HhbRRrxfGqDA6p5bqkWFsrT+ke2s0geWS1jC4MMRj1puEtBBBjwn+MKqf3LCnxg2j2ig==" saltValue="zEkCkebmwz+wN5/mctGfZQ==" spinCount="100000" sheet="1" objects="1" scenarios="1"/>
  <dataConsolidate/>
  <mergeCells count="912">
    <mergeCell ref="W214:W218"/>
    <mergeCell ref="X214:X218"/>
    <mergeCell ref="Y214:Y218"/>
    <mergeCell ref="Z214:Z218"/>
    <mergeCell ref="AA219:AA223"/>
    <mergeCell ref="A224:A228"/>
    <mergeCell ref="B224:B228"/>
    <mergeCell ref="C224:C228"/>
    <mergeCell ref="E224:E228"/>
    <mergeCell ref="F224:F228"/>
    <mergeCell ref="H224:H228"/>
    <mergeCell ref="K224:K228"/>
    <mergeCell ref="L224:L228"/>
    <mergeCell ref="Q224:Q228"/>
    <mergeCell ref="S224:S228"/>
    <mergeCell ref="V224:V228"/>
    <mergeCell ref="AA224:AA228"/>
    <mergeCell ref="X219:Y219"/>
    <mergeCell ref="A219:A223"/>
    <mergeCell ref="B219:B223"/>
    <mergeCell ref="C219:C223"/>
    <mergeCell ref="E219:E223"/>
    <mergeCell ref="F219:F223"/>
    <mergeCell ref="H219:H223"/>
    <mergeCell ref="K219:K223"/>
    <mergeCell ref="L219:L223"/>
    <mergeCell ref="A209:A213"/>
    <mergeCell ref="B209:B213"/>
    <mergeCell ref="C209:C213"/>
    <mergeCell ref="E209:E213"/>
    <mergeCell ref="F209:F213"/>
    <mergeCell ref="H209:H213"/>
    <mergeCell ref="K209:K213"/>
    <mergeCell ref="L209:L213"/>
    <mergeCell ref="Q209:Q213"/>
    <mergeCell ref="Q219:Q223"/>
    <mergeCell ref="S209:S213"/>
    <mergeCell ref="V209:V213"/>
    <mergeCell ref="S219:S223"/>
    <mergeCell ref="V219:V223"/>
    <mergeCell ref="V204:V208"/>
    <mergeCell ref="AA209:AA213"/>
    <mergeCell ref="A214:A218"/>
    <mergeCell ref="B214:B218"/>
    <mergeCell ref="C214:C218"/>
    <mergeCell ref="E214:E218"/>
    <mergeCell ref="F214:F218"/>
    <mergeCell ref="H214:H218"/>
    <mergeCell ref="K214:K218"/>
    <mergeCell ref="L214:L218"/>
    <mergeCell ref="Q214:Q218"/>
    <mergeCell ref="S214:S218"/>
    <mergeCell ref="V214:V218"/>
    <mergeCell ref="AA214:AA218"/>
    <mergeCell ref="Z209:Z213"/>
    <mergeCell ref="W210:W213"/>
    <mergeCell ref="X210:X213"/>
    <mergeCell ref="Y210:Y213"/>
    <mergeCell ref="X14:Y14"/>
    <mergeCell ref="X15:Y15"/>
    <mergeCell ref="X109:Y109"/>
    <mergeCell ref="X110:Y110"/>
    <mergeCell ref="Z144:Z148"/>
    <mergeCell ref="A204:A208"/>
    <mergeCell ref="B204:B208"/>
    <mergeCell ref="C204:C208"/>
    <mergeCell ref="E204:E208"/>
    <mergeCell ref="F204:F208"/>
    <mergeCell ref="H204:H208"/>
    <mergeCell ref="K204:K208"/>
    <mergeCell ref="L204:L208"/>
    <mergeCell ref="S159:S163"/>
    <mergeCell ref="V159:V163"/>
    <mergeCell ref="S169:S173"/>
    <mergeCell ref="V169:V173"/>
    <mergeCell ref="S179:S183"/>
    <mergeCell ref="V179:V183"/>
    <mergeCell ref="K194:K198"/>
    <mergeCell ref="L194:L198"/>
    <mergeCell ref="Q194:Q198"/>
    <mergeCell ref="S194:S198"/>
    <mergeCell ref="V194:V198"/>
    <mergeCell ref="S199:S203"/>
    <mergeCell ref="V199:V203"/>
    <mergeCell ref="Q204:Q208"/>
    <mergeCell ref="S204:S208"/>
    <mergeCell ref="X155:Y155"/>
    <mergeCell ref="X174:Y174"/>
    <mergeCell ref="X175:Y175"/>
    <mergeCell ref="X176:Y176"/>
    <mergeCell ref="S89:S93"/>
    <mergeCell ref="V89:V93"/>
    <mergeCell ref="S79:S83"/>
    <mergeCell ref="V79:V83"/>
    <mergeCell ref="S69:S73"/>
    <mergeCell ref="V69:V73"/>
    <mergeCell ref="S59:S63"/>
    <mergeCell ref="V59:V63"/>
    <mergeCell ref="S54:S58"/>
    <mergeCell ref="V54:V58"/>
    <mergeCell ref="X119:Y119"/>
    <mergeCell ref="S94:S98"/>
    <mergeCell ref="V94:V98"/>
    <mergeCell ref="W34:W35"/>
    <mergeCell ref="W44:W46"/>
    <mergeCell ref="X140:Y140"/>
    <mergeCell ref="X149:Y149"/>
    <mergeCell ref="X139:Y139"/>
    <mergeCell ref="X141:Y141"/>
    <mergeCell ref="S129:S133"/>
    <mergeCell ref="V129:V133"/>
    <mergeCell ref="S139:S143"/>
    <mergeCell ref="V139:V143"/>
    <mergeCell ref="W144:W148"/>
    <mergeCell ref="X144:X148"/>
    <mergeCell ref="Y144:Y148"/>
    <mergeCell ref="S149:S153"/>
    <mergeCell ref="V149:V153"/>
    <mergeCell ref="AA119:AA123"/>
    <mergeCell ref="A124:A128"/>
    <mergeCell ref="B124:B128"/>
    <mergeCell ref="C124:C128"/>
    <mergeCell ref="E124:E128"/>
    <mergeCell ref="F124:F128"/>
    <mergeCell ref="H124:H128"/>
    <mergeCell ref="K124:K128"/>
    <mergeCell ref="L124:L128"/>
    <mergeCell ref="Q124:Q128"/>
    <mergeCell ref="S124:S128"/>
    <mergeCell ref="V124:V128"/>
    <mergeCell ref="AA124:AA128"/>
    <mergeCell ref="A119:A123"/>
    <mergeCell ref="B119:B123"/>
    <mergeCell ref="C119:C123"/>
    <mergeCell ref="E119:E123"/>
    <mergeCell ref="F119:F123"/>
    <mergeCell ref="H119:H123"/>
    <mergeCell ref="K119:K123"/>
    <mergeCell ref="L119:L123"/>
    <mergeCell ref="Q119:Q123"/>
    <mergeCell ref="S119:S123"/>
    <mergeCell ref="V119:V123"/>
    <mergeCell ref="AA109:AA113"/>
    <mergeCell ref="A114:A118"/>
    <mergeCell ref="B114:B118"/>
    <mergeCell ref="C114:C118"/>
    <mergeCell ref="E114:E118"/>
    <mergeCell ref="F114:F118"/>
    <mergeCell ref="H114:H118"/>
    <mergeCell ref="K114:K118"/>
    <mergeCell ref="L114:L118"/>
    <mergeCell ref="Q114:Q118"/>
    <mergeCell ref="S114:S118"/>
    <mergeCell ref="V114:V118"/>
    <mergeCell ref="AA114:AA118"/>
    <mergeCell ref="A109:A113"/>
    <mergeCell ref="B109:B113"/>
    <mergeCell ref="C109:C113"/>
    <mergeCell ref="E109:E113"/>
    <mergeCell ref="F109:F113"/>
    <mergeCell ref="H109:H113"/>
    <mergeCell ref="K109:K113"/>
    <mergeCell ref="L109:L113"/>
    <mergeCell ref="Q109:Q113"/>
    <mergeCell ref="S109:S113"/>
    <mergeCell ref="V109:V113"/>
    <mergeCell ref="AA99:AA103"/>
    <mergeCell ref="A104:A108"/>
    <mergeCell ref="B104:B108"/>
    <mergeCell ref="C104:C108"/>
    <mergeCell ref="E104:E108"/>
    <mergeCell ref="F104:F108"/>
    <mergeCell ref="H104:H108"/>
    <mergeCell ref="K104:K108"/>
    <mergeCell ref="L104:L108"/>
    <mergeCell ref="Q104:Q108"/>
    <mergeCell ref="S104:S108"/>
    <mergeCell ref="V104:V108"/>
    <mergeCell ref="AA104:AA108"/>
    <mergeCell ref="A99:A103"/>
    <mergeCell ref="B99:B103"/>
    <mergeCell ref="C99:C103"/>
    <mergeCell ref="E99:E103"/>
    <mergeCell ref="F99:F103"/>
    <mergeCell ref="H99:H103"/>
    <mergeCell ref="K99:K103"/>
    <mergeCell ref="L99:L103"/>
    <mergeCell ref="Q99:Q103"/>
    <mergeCell ref="M106:M108"/>
    <mergeCell ref="S99:S103"/>
    <mergeCell ref="V99:V103"/>
    <mergeCell ref="A89:A93"/>
    <mergeCell ref="B89:B93"/>
    <mergeCell ref="C89:C93"/>
    <mergeCell ref="E89:E93"/>
    <mergeCell ref="F89:F93"/>
    <mergeCell ref="H89:H93"/>
    <mergeCell ref="K89:K93"/>
    <mergeCell ref="L89:L93"/>
    <mergeCell ref="Q89:Q93"/>
    <mergeCell ref="A94:A98"/>
    <mergeCell ref="B94:B98"/>
    <mergeCell ref="C94:C98"/>
    <mergeCell ref="E94:E98"/>
    <mergeCell ref="F94:F98"/>
    <mergeCell ref="H94:H98"/>
    <mergeCell ref="K94:K98"/>
    <mergeCell ref="L94:L98"/>
    <mergeCell ref="Q94:Q98"/>
    <mergeCell ref="AA79:AA83"/>
    <mergeCell ref="A84:A88"/>
    <mergeCell ref="B84:B88"/>
    <mergeCell ref="C84:C88"/>
    <mergeCell ref="E84:E88"/>
    <mergeCell ref="F84:F88"/>
    <mergeCell ref="H84:H88"/>
    <mergeCell ref="K84:K88"/>
    <mergeCell ref="L84:L88"/>
    <mergeCell ref="Q84:Q88"/>
    <mergeCell ref="S84:S88"/>
    <mergeCell ref="V84:V88"/>
    <mergeCell ref="AA84:AA88"/>
    <mergeCell ref="A79:A83"/>
    <mergeCell ref="B79:B83"/>
    <mergeCell ref="C79:C83"/>
    <mergeCell ref="E79:E83"/>
    <mergeCell ref="F79:F83"/>
    <mergeCell ref="H79:H83"/>
    <mergeCell ref="K79:K83"/>
    <mergeCell ref="L79:L83"/>
    <mergeCell ref="Q79:Q83"/>
    <mergeCell ref="AA69:AA73"/>
    <mergeCell ref="A74:A78"/>
    <mergeCell ref="B74:B78"/>
    <mergeCell ref="C74:C78"/>
    <mergeCell ref="E74:E78"/>
    <mergeCell ref="F74:F78"/>
    <mergeCell ref="H74:H78"/>
    <mergeCell ref="K74:K78"/>
    <mergeCell ref="L74:L78"/>
    <mergeCell ref="Q74:Q78"/>
    <mergeCell ref="S74:S78"/>
    <mergeCell ref="V74:V78"/>
    <mergeCell ref="AA74:AA78"/>
    <mergeCell ref="A69:A73"/>
    <mergeCell ref="B69:B73"/>
    <mergeCell ref="C69:C73"/>
    <mergeCell ref="E69:E73"/>
    <mergeCell ref="F69:F73"/>
    <mergeCell ref="H69:H73"/>
    <mergeCell ref="K69:K73"/>
    <mergeCell ref="L69:L73"/>
    <mergeCell ref="Q69:Q73"/>
    <mergeCell ref="C24:C28"/>
    <mergeCell ref="E24:E28"/>
    <mergeCell ref="F34:F38"/>
    <mergeCell ref="H34:H38"/>
    <mergeCell ref="A5:A8"/>
    <mergeCell ref="A9:A13"/>
    <mergeCell ref="AA59:AA63"/>
    <mergeCell ref="A64:A68"/>
    <mergeCell ref="B64:B68"/>
    <mergeCell ref="C64:C68"/>
    <mergeCell ref="E64:E68"/>
    <mergeCell ref="F64:F68"/>
    <mergeCell ref="H64:H68"/>
    <mergeCell ref="K64:K68"/>
    <mergeCell ref="L64:L68"/>
    <mergeCell ref="Q64:Q68"/>
    <mergeCell ref="S64:S68"/>
    <mergeCell ref="V64:V68"/>
    <mergeCell ref="AA64:AA68"/>
    <mergeCell ref="A59:A63"/>
    <mergeCell ref="B59:B63"/>
    <mergeCell ref="C59:C63"/>
    <mergeCell ref="E59:E63"/>
    <mergeCell ref="F59:F63"/>
    <mergeCell ref="H59:H63"/>
    <mergeCell ref="K59:K63"/>
    <mergeCell ref="L59:L63"/>
    <mergeCell ref="Q59:Q63"/>
    <mergeCell ref="W19:W20"/>
    <mergeCell ref="X19:Y20"/>
    <mergeCell ref="Z19:Z20"/>
    <mergeCell ref="X9:Y9"/>
    <mergeCell ref="A54:A58"/>
    <mergeCell ref="B54:B58"/>
    <mergeCell ref="C54:C58"/>
    <mergeCell ref="E54:E58"/>
    <mergeCell ref="F54:F58"/>
    <mergeCell ref="H54:H58"/>
    <mergeCell ref="K54:K58"/>
    <mergeCell ref="A49:A53"/>
    <mergeCell ref="B49:B53"/>
    <mergeCell ref="C49:C53"/>
    <mergeCell ref="E49:E53"/>
    <mergeCell ref="F49:F53"/>
    <mergeCell ref="H49:H53"/>
    <mergeCell ref="K49:K53"/>
    <mergeCell ref="A1:B1"/>
    <mergeCell ref="A2:B2"/>
    <mergeCell ref="A34:A38"/>
    <mergeCell ref="B34:B38"/>
    <mergeCell ref="C34:C38"/>
    <mergeCell ref="E34:E38"/>
    <mergeCell ref="F24:F28"/>
    <mergeCell ref="H24:H28"/>
    <mergeCell ref="A29:A33"/>
    <mergeCell ref="B29:B33"/>
    <mergeCell ref="C29:C33"/>
    <mergeCell ref="E29:E33"/>
    <mergeCell ref="F29:F33"/>
    <mergeCell ref="H29:H33"/>
    <mergeCell ref="C19:C23"/>
    <mergeCell ref="A14:A18"/>
    <mergeCell ref="A24:A28"/>
    <mergeCell ref="B24:B28"/>
    <mergeCell ref="A39:A43"/>
    <mergeCell ref="B39:B43"/>
    <mergeCell ref="C39:C43"/>
    <mergeCell ref="E39:E43"/>
    <mergeCell ref="F39:F43"/>
    <mergeCell ref="H39:H43"/>
    <mergeCell ref="K39:K43"/>
    <mergeCell ref="V39:V43"/>
    <mergeCell ref="A44:A48"/>
    <mergeCell ref="B44:B48"/>
    <mergeCell ref="C44:C48"/>
    <mergeCell ref="E44:E48"/>
    <mergeCell ref="F44:F48"/>
    <mergeCell ref="H44:H48"/>
    <mergeCell ref="K44:K48"/>
    <mergeCell ref="Q44:Q48"/>
    <mergeCell ref="S44:S48"/>
    <mergeCell ref="V44:V48"/>
    <mergeCell ref="K34:K38"/>
    <mergeCell ref="Q34:Q38"/>
    <mergeCell ref="Q24:Q28"/>
    <mergeCell ref="S24:S28"/>
    <mergeCell ref="V24:V28"/>
    <mergeCell ref="K29:K33"/>
    <mergeCell ref="Q29:Q33"/>
    <mergeCell ref="S29:S33"/>
    <mergeCell ref="V29:V33"/>
    <mergeCell ref="V34:V38"/>
    <mergeCell ref="S34:S38"/>
    <mergeCell ref="K24:K28"/>
    <mergeCell ref="Q54:Q58"/>
    <mergeCell ref="Q49:Q53"/>
    <mergeCell ref="Q39:Q43"/>
    <mergeCell ref="S39:S43"/>
    <mergeCell ref="Q19:Q23"/>
    <mergeCell ref="S49:S53"/>
    <mergeCell ref="V49:V53"/>
    <mergeCell ref="L49:L53"/>
    <mergeCell ref="A19:A23"/>
    <mergeCell ref="B19:B23"/>
    <mergeCell ref="Q14:Q18"/>
    <mergeCell ref="B14:B18"/>
    <mergeCell ref="E14:E18"/>
    <mergeCell ref="F14:F18"/>
    <mergeCell ref="H14:H18"/>
    <mergeCell ref="C14:C18"/>
    <mergeCell ref="L5:L8"/>
    <mergeCell ref="D5:D8"/>
    <mergeCell ref="E19:E23"/>
    <mergeCell ref="F19:F23"/>
    <mergeCell ref="H19:H23"/>
    <mergeCell ref="K19:K23"/>
    <mergeCell ref="Q5:V5"/>
    <mergeCell ref="V9:V13"/>
    <mergeCell ref="H9:H13"/>
    <mergeCell ref="K9:K13"/>
    <mergeCell ref="S19:S23"/>
    <mergeCell ref="S14:S18"/>
    <mergeCell ref="K14:K18"/>
    <mergeCell ref="V14:V18"/>
    <mergeCell ref="Y5:Y8"/>
    <mergeCell ref="J6:K8"/>
    <mergeCell ref="S6:T8"/>
    <mergeCell ref="E9:E13"/>
    <mergeCell ref="V6:V8"/>
    <mergeCell ref="F9:F13"/>
    <mergeCell ref="Q9:Q13"/>
    <mergeCell ref="L9:L13"/>
    <mergeCell ref="S9:S13"/>
    <mergeCell ref="W5:W8"/>
    <mergeCell ref="X5:X8"/>
    <mergeCell ref="L4:V4"/>
    <mergeCell ref="A4:E4"/>
    <mergeCell ref="E5:E8"/>
    <mergeCell ref="C5:C8"/>
    <mergeCell ref="B5:B8"/>
    <mergeCell ref="N5:P5"/>
    <mergeCell ref="C9:C13"/>
    <mergeCell ref="M5:M8"/>
    <mergeCell ref="X10:Y10"/>
    <mergeCell ref="AA44:AA48"/>
    <mergeCell ref="AA49:AA53"/>
    <mergeCell ref="AA54:AA58"/>
    <mergeCell ref="C2:AA2"/>
    <mergeCell ref="C1:AA1"/>
    <mergeCell ref="AA5:AA8"/>
    <mergeCell ref="W4:AA4"/>
    <mergeCell ref="AA9:AA13"/>
    <mergeCell ref="AA14:AA18"/>
    <mergeCell ref="AA19:AA23"/>
    <mergeCell ref="AA24:AA28"/>
    <mergeCell ref="AA29:AA33"/>
    <mergeCell ref="AA34:AA38"/>
    <mergeCell ref="AA39:AA43"/>
    <mergeCell ref="L14:L18"/>
    <mergeCell ref="L19:L23"/>
    <mergeCell ref="L24:L28"/>
    <mergeCell ref="L29:L33"/>
    <mergeCell ref="L34:L38"/>
    <mergeCell ref="L39:L43"/>
    <mergeCell ref="L44:L48"/>
    <mergeCell ref="L54:L58"/>
    <mergeCell ref="V19:V23"/>
    <mergeCell ref="A3:Z3"/>
    <mergeCell ref="F4:K4"/>
    <mergeCell ref="F5:K5"/>
    <mergeCell ref="Q6:R8"/>
    <mergeCell ref="N6:P6"/>
    <mergeCell ref="N7:P7"/>
    <mergeCell ref="B9:B13"/>
    <mergeCell ref="Z5:Z8"/>
    <mergeCell ref="F6:G8"/>
    <mergeCell ref="AA129:AA133"/>
    <mergeCell ref="A134:A138"/>
    <mergeCell ref="B134:B138"/>
    <mergeCell ref="C134:C138"/>
    <mergeCell ref="E134:E138"/>
    <mergeCell ref="F134:F138"/>
    <mergeCell ref="H134:H138"/>
    <mergeCell ref="K134:K138"/>
    <mergeCell ref="L134:L138"/>
    <mergeCell ref="Q134:Q138"/>
    <mergeCell ref="S134:S138"/>
    <mergeCell ref="V134:V138"/>
    <mergeCell ref="AA134:AA138"/>
    <mergeCell ref="A129:A133"/>
    <mergeCell ref="B129:B133"/>
    <mergeCell ref="C129:C133"/>
    <mergeCell ref="E129:E133"/>
    <mergeCell ref="F129:F133"/>
    <mergeCell ref="H129:H133"/>
    <mergeCell ref="K129:K133"/>
    <mergeCell ref="L129:L133"/>
    <mergeCell ref="Q129:Q133"/>
    <mergeCell ref="AA139:AA143"/>
    <mergeCell ref="A144:A148"/>
    <mergeCell ref="B144:B148"/>
    <mergeCell ref="C144:C148"/>
    <mergeCell ref="E144:E148"/>
    <mergeCell ref="F144:F148"/>
    <mergeCell ref="H144:H148"/>
    <mergeCell ref="K144:K148"/>
    <mergeCell ref="L144:L148"/>
    <mergeCell ref="Q144:Q148"/>
    <mergeCell ref="S144:S148"/>
    <mergeCell ref="V144:V148"/>
    <mergeCell ref="AA144:AA148"/>
    <mergeCell ref="A139:A143"/>
    <mergeCell ref="B139:B143"/>
    <mergeCell ref="C139:C143"/>
    <mergeCell ref="E139:E143"/>
    <mergeCell ref="F139:F143"/>
    <mergeCell ref="H139:H143"/>
    <mergeCell ref="K139:K143"/>
    <mergeCell ref="L139:L143"/>
    <mergeCell ref="Q139:Q143"/>
    <mergeCell ref="M146:M148"/>
    <mergeCell ref="AA149:AA153"/>
    <mergeCell ref="A154:A158"/>
    <mergeCell ref="B154:B158"/>
    <mergeCell ref="C154:C158"/>
    <mergeCell ref="E154:E158"/>
    <mergeCell ref="F154:F158"/>
    <mergeCell ref="H154:H158"/>
    <mergeCell ref="K154:K158"/>
    <mergeCell ref="L154:L158"/>
    <mergeCell ref="Q154:Q158"/>
    <mergeCell ref="S154:S158"/>
    <mergeCell ref="V154:V158"/>
    <mergeCell ref="AA154:AA158"/>
    <mergeCell ref="A149:A153"/>
    <mergeCell ref="B149:B153"/>
    <mergeCell ref="C149:C153"/>
    <mergeCell ref="E149:E153"/>
    <mergeCell ref="F149:F153"/>
    <mergeCell ref="H149:H153"/>
    <mergeCell ref="K149:K153"/>
    <mergeCell ref="L149:L153"/>
    <mergeCell ref="Q149:Q153"/>
    <mergeCell ref="X154:Y154"/>
    <mergeCell ref="AA159:AA163"/>
    <mergeCell ref="A164:A168"/>
    <mergeCell ref="B164:B168"/>
    <mergeCell ref="C164:C168"/>
    <mergeCell ref="E164:E168"/>
    <mergeCell ref="F164:F168"/>
    <mergeCell ref="H164:H168"/>
    <mergeCell ref="K164:K168"/>
    <mergeCell ref="L164:L168"/>
    <mergeCell ref="Q164:Q168"/>
    <mergeCell ref="S164:S168"/>
    <mergeCell ref="V164:V168"/>
    <mergeCell ref="AA164:AA168"/>
    <mergeCell ref="A159:A163"/>
    <mergeCell ref="B159:B163"/>
    <mergeCell ref="C159:C163"/>
    <mergeCell ref="E159:E163"/>
    <mergeCell ref="F159:F163"/>
    <mergeCell ref="H159:H163"/>
    <mergeCell ref="K159:K163"/>
    <mergeCell ref="L159:L163"/>
    <mergeCell ref="Q159:Q163"/>
    <mergeCell ref="AA169:AA173"/>
    <mergeCell ref="A174:A178"/>
    <mergeCell ref="B174:B178"/>
    <mergeCell ref="C174:C178"/>
    <mergeCell ref="E174:E178"/>
    <mergeCell ref="F174:F178"/>
    <mergeCell ref="H174:H178"/>
    <mergeCell ref="K174:K178"/>
    <mergeCell ref="L174:L178"/>
    <mergeCell ref="Q174:Q178"/>
    <mergeCell ref="S174:S178"/>
    <mergeCell ref="V174:V178"/>
    <mergeCell ref="AA174:AA178"/>
    <mergeCell ref="A169:A173"/>
    <mergeCell ref="B169:B173"/>
    <mergeCell ref="C169:C173"/>
    <mergeCell ref="E169:E173"/>
    <mergeCell ref="F169:F173"/>
    <mergeCell ref="H169:H173"/>
    <mergeCell ref="K169:K173"/>
    <mergeCell ref="L169:L173"/>
    <mergeCell ref="Q169:Q173"/>
    <mergeCell ref="AA179:AA183"/>
    <mergeCell ref="A184:A188"/>
    <mergeCell ref="B184:B188"/>
    <mergeCell ref="C184:C188"/>
    <mergeCell ref="E184:E188"/>
    <mergeCell ref="F184:F188"/>
    <mergeCell ref="H184:H188"/>
    <mergeCell ref="K184:K188"/>
    <mergeCell ref="L184:L188"/>
    <mergeCell ref="Q184:Q188"/>
    <mergeCell ref="S184:S188"/>
    <mergeCell ref="V184:V188"/>
    <mergeCell ref="AA184:AA188"/>
    <mergeCell ref="A179:A183"/>
    <mergeCell ref="B179:B183"/>
    <mergeCell ref="C179:C183"/>
    <mergeCell ref="E179:E183"/>
    <mergeCell ref="F179:F183"/>
    <mergeCell ref="H179:H183"/>
    <mergeCell ref="K179:K183"/>
    <mergeCell ref="L179:L183"/>
    <mergeCell ref="Q179:Q183"/>
    <mergeCell ref="X179:Y181"/>
    <mergeCell ref="AA204:AA208"/>
    <mergeCell ref="AA199:AA203"/>
    <mergeCell ref="A199:A203"/>
    <mergeCell ref="B199:B203"/>
    <mergeCell ref="C199:C203"/>
    <mergeCell ref="E199:E203"/>
    <mergeCell ref="F199:F203"/>
    <mergeCell ref="H199:H203"/>
    <mergeCell ref="K199:K203"/>
    <mergeCell ref="L199:L203"/>
    <mergeCell ref="Q199:Q203"/>
    <mergeCell ref="F194:F198"/>
    <mergeCell ref="H194:H198"/>
    <mergeCell ref="AA194:AA198"/>
    <mergeCell ref="A189:A193"/>
    <mergeCell ref="B189:B193"/>
    <mergeCell ref="C189:C193"/>
    <mergeCell ref="E189:E193"/>
    <mergeCell ref="F189:F193"/>
    <mergeCell ref="H189:H193"/>
    <mergeCell ref="K189:K193"/>
    <mergeCell ref="L189:L193"/>
    <mergeCell ref="Q189:Q193"/>
    <mergeCell ref="S189:S193"/>
    <mergeCell ref="V189:V193"/>
    <mergeCell ref="AA189:AA193"/>
    <mergeCell ref="A194:A198"/>
    <mergeCell ref="B194:B198"/>
    <mergeCell ref="C194:C198"/>
    <mergeCell ref="E194:E198"/>
    <mergeCell ref="X190:Y190"/>
    <mergeCell ref="X199:Y199"/>
    <mergeCell ref="S229:S233"/>
    <mergeCell ref="V229:V233"/>
    <mergeCell ref="AA229:AA233"/>
    <mergeCell ref="A234:A238"/>
    <mergeCell ref="B234:B238"/>
    <mergeCell ref="C234:C238"/>
    <mergeCell ref="E234:E238"/>
    <mergeCell ref="F234:F238"/>
    <mergeCell ref="H234:H238"/>
    <mergeCell ref="K234:K238"/>
    <mergeCell ref="L234:L238"/>
    <mergeCell ref="Q234:Q238"/>
    <mergeCell ref="S234:S238"/>
    <mergeCell ref="V234:V238"/>
    <mergeCell ref="AA234:AA238"/>
    <mergeCell ref="X229:Y229"/>
    <mergeCell ref="X230:Y230"/>
    <mergeCell ref="X234:Y234"/>
    <mergeCell ref="X235:Y235"/>
    <mergeCell ref="X236:Y236"/>
    <mergeCell ref="A229:A233"/>
    <mergeCell ref="B229:B233"/>
    <mergeCell ref="C229:C233"/>
    <mergeCell ref="E229:E233"/>
    <mergeCell ref="F229:F233"/>
    <mergeCell ref="H229:H233"/>
    <mergeCell ref="K229:K233"/>
    <mergeCell ref="L229:L233"/>
    <mergeCell ref="Q229:Q233"/>
    <mergeCell ref="S239:S243"/>
    <mergeCell ref="V239:V243"/>
    <mergeCell ref="AA239:AA243"/>
    <mergeCell ref="A244:A248"/>
    <mergeCell ref="B244:B248"/>
    <mergeCell ref="C244:C248"/>
    <mergeCell ref="E244:E248"/>
    <mergeCell ref="F244:F248"/>
    <mergeCell ref="H244:H248"/>
    <mergeCell ref="K244:K248"/>
    <mergeCell ref="L244:L248"/>
    <mergeCell ref="Q244:Q248"/>
    <mergeCell ref="S244:S248"/>
    <mergeCell ref="V244:V248"/>
    <mergeCell ref="AA244:AA248"/>
    <mergeCell ref="A239:A243"/>
    <mergeCell ref="B239:B243"/>
    <mergeCell ref="C239:C243"/>
    <mergeCell ref="E239:E243"/>
    <mergeCell ref="F239:F243"/>
    <mergeCell ref="H239:H243"/>
    <mergeCell ref="K239:K243"/>
    <mergeCell ref="L239:L243"/>
    <mergeCell ref="Q239:Q243"/>
    <mergeCell ref="X239:Y239"/>
    <mergeCell ref="X240:Y240"/>
    <mergeCell ref="X241:Y241"/>
    <mergeCell ref="X242:Y242"/>
    <mergeCell ref="X243:Y243"/>
    <mergeCell ref="X244:Y244"/>
    <mergeCell ref="X245:Y245"/>
    <mergeCell ref="S249:S253"/>
    <mergeCell ref="V249:V253"/>
    <mergeCell ref="AA249:AA253"/>
    <mergeCell ref="A254:A258"/>
    <mergeCell ref="B254:B258"/>
    <mergeCell ref="C254:C258"/>
    <mergeCell ref="E254:E258"/>
    <mergeCell ref="F254:F258"/>
    <mergeCell ref="H254:H258"/>
    <mergeCell ref="K254:K258"/>
    <mergeCell ref="L254:L258"/>
    <mergeCell ref="Q254:Q258"/>
    <mergeCell ref="S254:S258"/>
    <mergeCell ref="V254:V258"/>
    <mergeCell ref="AA254:AA258"/>
    <mergeCell ref="A249:A253"/>
    <mergeCell ref="B249:B253"/>
    <mergeCell ref="C249:C253"/>
    <mergeCell ref="E249:E253"/>
    <mergeCell ref="F249:F253"/>
    <mergeCell ref="H249:H253"/>
    <mergeCell ref="K249:K253"/>
    <mergeCell ref="L249:L253"/>
    <mergeCell ref="Q249:Q253"/>
    <mergeCell ref="S259:S263"/>
    <mergeCell ref="V259:V263"/>
    <mergeCell ref="AA259:AA263"/>
    <mergeCell ref="A264:A268"/>
    <mergeCell ref="B264:B268"/>
    <mergeCell ref="C264:C268"/>
    <mergeCell ref="E264:E268"/>
    <mergeCell ref="F264:F268"/>
    <mergeCell ref="H264:H268"/>
    <mergeCell ref="K264:K268"/>
    <mergeCell ref="L264:L268"/>
    <mergeCell ref="Q264:Q268"/>
    <mergeCell ref="S264:S268"/>
    <mergeCell ref="V264:V268"/>
    <mergeCell ref="AA264:AA268"/>
    <mergeCell ref="A259:A263"/>
    <mergeCell ref="B259:B263"/>
    <mergeCell ref="C259:C263"/>
    <mergeCell ref="E259:E263"/>
    <mergeCell ref="F259:F263"/>
    <mergeCell ref="H259:H263"/>
    <mergeCell ref="K259:K263"/>
    <mergeCell ref="L259:L263"/>
    <mergeCell ref="Q259:Q263"/>
    <mergeCell ref="S269:S273"/>
    <mergeCell ref="V269:V273"/>
    <mergeCell ref="AA269:AA273"/>
    <mergeCell ref="A274:A278"/>
    <mergeCell ref="B274:B278"/>
    <mergeCell ref="C274:C278"/>
    <mergeCell ref="E274:E278"/>
    <mergeCell ref="F274:F278"/>
    <mergeCell ref="H274:H278"/>
    <mergeCell ref="K274:K278"/>
    <mergeCell ref="L274:L278"/>
    <mergeCell ref="Q274:Q278"/>
    <mergeCell ref="S274:S278"/>
    <mergeCell ref="V274:V278"/>
    <mergeCell ref="AA274:AA278"/>
    <mergeCell ref="A269:A273"/>
    <mergeCell ref="B269:B273"/>
    <mergeCell ref="C269:C273"/>
    <mergeCell ref="E269:E273"/>
    <mergeCell ref="F269:F273"/>
    <mergeCell ref="H269:H273"/>
    <mergeCell ref="K269:K273"/>
    <mergeCell ref="L269:L273"/>
    <mergeCell ref="Q269:Q273"/>
    <mergeCell ref="X269:Y269"/>
    <mergeCell ref="X270:Y270"/>
    <mergeCell ref="S279:S283"/>
    <mergeCell ref="V279:V283"/>
    <mergeCell ref="AA279:AA283"/>
    <mergeCell ref="A284:A288"/>
    <mergeCell ref="B284:B288"/>
    <mergeCell ref="C284:C288"/>
    <mergeCell ref="E284:E288"/>
    <mergeCell ref="F284:F288"/>
    <mergeCell ref="H284:H288"/>
    <mergeCell ref="K284:K288"/>
    <mergeCell ref="L284:L288"/>
    <mergeCell ref="Q284:Q288"/>
    <mergeCell ref="S284:S288"/>
    <mergeCell ref="V284:V288"/>
    <mergeCell ref="AA284:AA288"/>
    <mergeCell ref="A279:A283"/>
    <mergeCell ref="B279:B283"/>
    <mergeCell ref="C279:C283"/>
    <mergeCell ref="E279:E283"/>
    <mergeCell ref="F279:F283"/>
    <mergeCell ref="H279:H283"/>
    <mergeCell ref="K279:K283"/>
    <mergeCell ref="L279:L283"/>
    <mergeCell ref="Q279:Q283"/>
    <mergeCell ref="X284:Y284"/>
    <mergeCell ref="S289:S293"/>
    <mergeCell ref="V289:V293"/>
    <mergeCell ref="AA289:AA293"/>
    <mergeCell ref="A294:A298"/>
    <mergeCell ref="B294:B298"/>
    <mergeCell ref="C294:C298"/>
    <mergeCell ref="E294:E298"/>
    <mergeCell ref="F294:F298"/>
    <mergeCell ref="H294:H298"/>
    <mergeCell ref="K294:K298"/>
    <mergeCell ref="L294:L298"/>
    <mergeCell ref="Q294:Q298"/>
    <mergeCell ref="S294:S298"/>
    <mergeCell ref="V294:V298"/>
    <mergeCell ref="AA294:AA298"/>
    <mergeCell ref="A289:A293"/>
    <mergeCell ref="B289:B293"/>
    <mergeCell ref="C289:C293"/>
    <mergeCell ref="E289:E293"/>
    <mergeCell ref="F289:F293"/>
    <mergeCell ref="H289:H293"/>
    <mergeCell ref="K289:K293"/>
    <mergeCell ref="L289:L293"/>
    <mergeCell ref="Q289:Q293"/>
    <mergeCell ref="X289:Y289"/>
    <mergeCell ref="S299:S303"/>
    <mergeCell ref="V299:V303"/>
    <mergeCell ref="AA299:AA303"/>
    <mergeCell ref="A304:A308"/>
    <mergeCell ref="B304:B308"/>
    <mergeCell ref="C304:C308"/>
    <mergeCell ref="E304:E308"/>
    <mergeCell ref="F304:F308"/>
    <mergeCell ref="H304:H308"/>
    <mergeCell ref="K304:K308"/>
    <mergeCell ref="L304:L308"/>
    <mergeCell ref="Q304:Q308"/>
    <mergeCell ref="S304:S308"/>
    <mergeCell ref="V304:V308"/>
    <mergeCell ref="AA304:AA308"/>
    <mergeCell ref="A299:A303"/>
    <mergeCell ref="B299:B303"/>
    <mergeCell ref="C299:C303"/>
    <mergeCell ref="E299:E303"/>
    <mergeCell ref="F299:F303"/>
    <mergeCell ref="H299:H303"/>
    <mergeCell ref="K299:K303"/>
    <mergeCell ref="L299:L303"/>
    <mergeCell ref="Q299:Q303"/>
    <mergeCell ref="X299:Y299"/>
    <mergeCell ref="X304:Y304"/>
    <mergeCell ref="S309:S313"/>
    <mergeCell ref="V309:V313"/>
    <mergeCell ref="AA309:AA313"/>
    <mergeCell ref="A314:A318"/>
    <mergeCell ref="B314:B318"/>
    <mergeCell ref="C314:C318"/>
    <mergeCell ref="E314:E318"/>
    <mergeCell ref="F314:F318"/>
    <mergeCell ref="H314:H318"/>
    <mergeCell ref="K314:K318"/>
    <mergeCell ref="L314:L318"/>
    <mergeCell ref="Q314:Q318"/>
    <mergeCell ref="S314:S318"/>
    <mergeCell ref="V314:V318"/>
    <mergeCell ref="AA314:AA318"/>
    <mergeCell ref="A309:A313"/>
    <mergeCell ref="B309:B313"/>
    <mergeCell ref="C309:C313"/>
    <mergeCell ref="E309:E313"/>
    <mergeCell ref="F309:F313"/>
    <mergeCell ref="H309:H313"/>
    <mergeCell ref="K309:K313"/>
    <mergeCell ref="L309:L313"/>
    <mergeCell ref="Q309:Q313"/>
    <mergeCell ref="X309:Y309"/>
    <mergeCell ref="X310:Y310"/>
    <mergeCell ref="X314:Y314"/>
    <mergeCell ref="X315:Y315"/>
    <mergeCell ref="X316:Y316"/>
    <mergeCell ref="S319:S323"/>
    <mergeCell ref="V319:V323"/>
    <mergeCell ref="AA319:AA323"/>
    <mergeCell ref="A324:A328"/>
    <mergeCell ref="B324:B328"/>
    <mergeCell ref="C324:C328"/>
    <mergeCell ref="E324:E328"/>
    <mergeCell ref="F324:F328"/>
    <mergeCell ref="H324:H328"/>
    <mergeCell ref="K324:K328"/>
    <mergeCell ref="L324:L328"/>
    <mergeCell ref="Q324:Q328"/>
    <mergeCell ref="S324:S328"/>
    <mergeCell ref="V324:V328"/>
    <mergeCell ref="AA324:AA328"/>
    <mergeCell ref="A319:A323"/>
    <mergeCell ref="B319:B323"/>
    <mergeCell ref="C319:C323"/>
    <mergeCell ref="E319:E323"/>
    <mergeCell ref="F319:F323"/>
    <mergeCell ref="H319:H323"/>
    <mergeCell ref="K319:K323"/>
    <mergeCell ref="L319:L323"/>
    <mergeCell ref="Q319:Q323"/>
    <mergeCell ref="X319:Y319"/>
    <mergeCell ref="X320:Y320"/>
    <mergeCell ref="X321:Y321"/>
    <mergeCell ref="X324:Y324"/>
    <mergeCell ref="X325:Y325"/>
    <mergeCell ref="S329:S333"/>
    <mergeCell ref="V329:V333"/>
    <mergeCell ref="AA329:AA333"/>
    <mergeCell ref="A334:A338"/>
    <mergeCell ref="B334:B338"/>
    <mergeCell ref="C334:C338"/>
    <mergeCell ref="E334:E338"/>
    <mergeCell ref="F334:F338"/>
    <mergeCell ref="H334:H338"/>
    <mergeCell ref="K334:K338"/>
    <mergeCell ref="L334:L338"/>
    <mergeCell ref="Q334:Q338"/>
    <mergeCell ref="S334:S338"/>
    <mergeCell ref="V334:V338"/>
    <mergeCell ref="AA334:AA338"/>
    <mergeCell ref="A329:A333"/>
    <mergeCell ref="B329:B333"/>
    <mergeCell ref="C329:C333"/>
    <mergeCell ref="E329:E333"/>
    <mergeCell ref="F329:F333"/>
    <mergeCell ref="H329:H333"/>
    <mergeCell ref="K329:K333"/>
    <mergeCell ref="L329:L333"/>
    <mergeCell ref="Q329:Q333"/>
    <mergeCell ref="S339:S343"/>
    <mergeCell ref="V339:V343"/>
    <mergeCell ref="AA339:AA343"/>
    <mergeCell ref="A344:A348"/>
    <mergeCell ref="B344:B348"/>
    <mergeCell ref="C344:C348"/>
    <mergeCell ref="E344:E348"/>
    <mergeCell ref="F344:F348"/>
    <mergeCell ref="H344:H348"/>
    <mergeCell ref="K344:K348"/>
    <mergeCell ref="L344:L348"/>
    <mergeCell ref="Q344:Q348"/>
    <mergeCell ref="S344:S348"/>
    <mergeCell ref="V344:V348"/>
    <mergeCell ref="AA344:AA348"/>
    <mergeCell ref="A339:A343"/>
    <mergeCell ref="B339:B343"/>
    <mergeCell ref="C339:C343"/>
    <mergeCell ref="E339:E343"/>
    <mergeCell ref="F339:F343"/>
    <mergeCell ref="H339:H343"/>
    <mergeCell ref="K339:K343"/>
    <mergeCell ref="L339:L343"/>
    <mergeCell ref="Q339:Q343"/>
  </mergeCells>
  <conditionalFormatting sqref="L54:L56 K52:K56 V52:V56 K59:L61 V59:V61 K64:L66 V64:V66 K69:L71 V69:V71 K74:L76 V74:V76 K79:L81 V79:V81 K84:L86 V84:V86 K89:L91 V89:V91 K94:L96 K99:L101 K104:L106 V94:V96 V99:V101 V104:V106 K109:L111 K114:L116 K119:L121 K124:L126 V109:V111 V114:V116 V119:V121 V124:V126 K129:L131 K134:L136 K139:L141 V129:V131 V134:V136 V139:V141 K144:L146 V144:V146 K149:L151 K154:L156 K159:L161 V149:V151 V154:V156 V159:V161 K164:L166 V164:V166 K169:L171 K174:L176 K179:L181 V169:V171 V174:V176 V179:V181 K184:L186 V184:V186 V189:V191 V194:V196 V199:V201 V204:V206 K189:L191 K194:L196 K199:L201 K204:L206 V209:V211 V214:V216 V219:V221 V224:V226 K209:L211 K214:L216 K219:L221 K224:L226 K229:L231 K234:L236 K239:L241 K244:L246 K249:L251 K254:L256 K259:L261 K264:L266 K269:L271 K274:L276 K279:L281 K284:L286 K289:L291 K294:L296 K299:L301 K304:L306 K309:L311 K314:L316">
    <cfRule type="expression" dxfId="394" priority="116">
      <formula>K52:K83="ZONA DE RIESGO EXTREMA"</formula>
    </cfRule>
    <cfRule type="expression" dxfId="393" priority="117">
      <formula>K52:K83="ZONA DE RIESGO ALTA"</formula>
    </cfRule>
    <cfRule type="expression" dxfId="392" priority="118">
      <formula>K52:K83="ZONA DE RIESGO MODERADA"</formula>
    </cfRule>
    <cfRule type="expression" dxfId="391" priority="119">
      <formula>K52:K83="ZONA DE RIESGO BAJA"</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K192:K193 K197:K198 K202:K203 K207:K208 V187:V188 V192:V193 V197:V198 V202:V203 V207:V208 K212:K213 K217:K218 K222:K223 K227:K228 V212:V213 V217:V218 V222:V223 V227:V228 K232:K233 K237:K238 K242:K243 K247:K248 K252:K253 K257:K258 K262:K263 K267:K268 K272:K273 K277:K278 K282:K283 K287:K288 K292:K293 K297:K298 K302:K303 K307:K308 K312:K313 K317:K321 V319:V321">
    <cfRule type="expression" dxfId="390" priority="108">
      <formula>K57:K86="ZONA DE OPORTUNIDAD MUY BENEFICIOSA"</formula>
    </cfRule>
    <cfRule type="expression" dxfId="389" priority="109">
      <formula>K57:K86="ZONA DE OPORTUNIDAD BENEFICIOSA"</formula>
    </cfRule>
    <cfRule type="expression" dxfId="388" priority="110">
      <formula>K57:K86="ZONA DE OPORTUNIDAD MODERADA"</formula>
    </cfRule>
    <cfRule type="expression" dxfId="387" priority="111">
      <formula>K57:K86="ZONA DE OPORTUNIDAD BAJA"</formula>
    </cfRule>
  </conditionalFormatting>
  <conditionalFormatting sqref="N9:N13">
    <cfRule type="expression" dxfId="386" priority="102">
      <formula>$C$9="Oportunidad"</formula>
    </cfRule>
  </conditionalFormatting>
  <conditionalFormatting sqref="N21:N23">
    <cfRule type="expression" dxfId="385" priority="100">
      <formula>$C$19="Oportunidad"</formula>
    </cfRule>
  </conditionalFormatting>
  <conditionalFormatting sqref="N24:N28">
    <cfRule type="expression" dxfId="384" priority="99">
      <formula>$C$24="Oportunidad"</formula>
    </cfRule>
  </conditionalFormatting>
  <conditionalFormatting sqref="N38 O34:P38">
    <cfRule type="expression" dxfId="383" priority="97">
      <formula>$C$34="Oportunidad"</formula>
    </cfRule>
  </conditionalFormatting>
  <conditionalFormatting sqref="O9:P13">
    <cfRule type="expression" dxfId="382" priority="92">
      <formula>$C$9="Oportunidad"</formula>
    </cfRule>
  </conditionalFormatting>
  <conditionalFormatting sqref="O14:P18">
    <cfRule type="expression" dxfId="381" priority="91">
      <formula>$C$14="Oportunidad"</formula>
    </cfRule>
  </conditionalFormatting>
  <conditionalFormatting sqref="O19:P23">
    <cfRule type="expression" dxfId="380" priority="90">
      <formula>$C$19="Oportunidad"</formula>
    </cfRule>
  </conditionalFormatting>
  <conditionalFormatting sqref="O24:P28">
    <cfRule type="expression" dxfId="379" priority="89">
      <formula>$C$24="Oportunidad"</formula>
    </cfRule>
  </conditionalFormatting>
  <conditionalFormatting sqref="O29:P33">
    <cfRule type="expression" dxfId="378" priority="88">
      <formula>$C$29="Oportunidad"</formula>
    </cfRule>
  </conditionalFormatting>
  <conditionalFormatting sqref="O39:P43">
    <cfRule type="expression" dxfId="377" priority="86">
      <formula>$C$39="Oportunidad"</formula>
    </cfRule>
  </conditionalFormatting>
  <conditionalFormatting sqref="O44:P48">
    <cfRule type="expression" dxfId="376" priority="85">
      <formula>$C$44="Oportunidad"</formula>
    </cfRule>
  </conditionalFormatting>
  <conditionalFormatting sqref="O49:P53">
    <cfRule type="expression" dxfId="375" priority="84">
      <formula>$C$49="Oportunidad"</formula>
    </cfRule>
  </conditionalFormatting>
  <conditionalFormatting sqref="P184:P188">
    <cfRule type="expression" dxfId="374" priority="83">
      <formula>$C$184="Oportunidad"</formula>
    </cfRule>
  </conditionalFormatting>
  <conditionalFormatting sqref="Q57:Q58 Q62:Q63 Q67:Q68 Q72:Q73 Q77:Q78 Q82:Q83 Q87:Q88 Q92:Q93 Q97:Q98 Q102:Q103 Q107:Q108 Q112:Q113 Q117:Q118 Q122:Q123 Q127:Q128 Q132:Q133 Q137:Q138 Q142:Q143 Q147:Q148 Q152:Q153 Q157:Q158 Q162:Q163 Q167:Q168 Q172:Q173 Q177:Q178 Q182:Q183 Q187:Q188 Q192:Q193 Q197:Q198 Q202:Q203 Q207:Q208 Q212:Q213 Q217:Q218 Q222:Q223 Q227:Q228 Q319:Q321">
    <cfRule type="expression" dxfId="373" priority="82">
      <formula>C57:C86="Oportunidad"</formula>
    </cfRule>
  </conditionalFormatting>
  <conditionalFormatting sqref="S57:S58 S62:S63 S67:S68 S72:S73 S77:S78 S82:S83 S87:S88 S92:S93 S97:S98 S102:S103 S107:S108 S112:S113 S117:S118 S122:S123 S127:S128 S132:S133 S137:S138 S142:S143 S147:S148 S152:S153 S157:S158 S162:S163 S167:S168 S172:S173 S177:S178 S182:S183 S187:S188 S192:S193 S197:S198 S202:S203 S207:S208 S212:S213 S217:S218 S222:S223 S227:S228 S319:S321">
    <cfRule type="expression" dxfId="372" priority="81">
      <formula>C57:C86="Oportunidad"</formula>
    </cfRule>
  </conditionalFormatting>
  <conditionalFormatting sqref="V57:V58 V62:V63 V67:V68 V72:V73 V77:V78 V82:V83 V87:V88 V92:V93 V97:V98 V102:V103 V107:V108 V112:V113 V117:V118 V122:V123 V127:V128 V132:V133 V137:V138 V142:V143 V147:V148 V152:V153 V157:V158 V162:V163 V167:V168 V172:V173 V177:V178 V182:V183 V187:V188 V192:V193 V197:V198 V202:V203 V207:V208 V212:V213 V217:V218 V222:V223 V227:V228 V319:V321">
    <cfRule type="expression" dxfId="371" priority="80">
      <formula>C57:C86="Oportunidad"</formula>
    </cfRule>
  </conditionalFormatting>
  <conditionalFormatting sqref="K9:L9 K10:K11 V9:V11">
    <cfRule type="expression" dxfId="370" priority="120">
      <formula>K9:K58="ZONA DE RIESGO EXTREMA"</formula>
    </cfRule>
    <cfRule type="expression" dxfId="369" priority="121">
      <formula>K9:K58="ZONA DE RIESGO ALTA"</formula>
    </cfRule>
    <cfRule type="expression" dxfId="368" priority="122">
      <formula>K9:K58="ZONA DE RIESGO MODERADA"</formula>
    </cfRule>
    <cfRule type="expression" dxfId="367" priority="123">
      <formula>K9:K58="ZONA DE RIESGO BAJA"</formula>
    </cfRule>
  </conditionalFormatting>
  <conditionalFormatting sqref="K12 V12">
    <cfRule type="expression" dxfId="366" priority="140">
      <formula>K12:K60="ZONA DE OPORTUNIDAD MUY BENEFICIOSA"</formula>
    </cfRule>
    <cfRule type="expression" dxfId="365" priority="141">
      <formula>K12:K60="ZONA DE OPORTUNIDAD BENEFICIOSA"</formula>
    </cfRule>
    <cfRule type="expression" dxfId="364" priority="142">
      <formula>K12:K60="ZONA DE OPORTUNIDAD MODERADA"</formula>
    </cfRule>
    <cfRule type="expression" dxfId="363" priority="143">
      <formula>K12:K60="ZONA DE OPORTUNIDAD BAJA"</formula>
    </cfRule>
  </conditionalFormatting>
  <conditionalFormatting sqref="Q12">
    <cfRule type="expression" dxfId="362" priority="156">
      <formula>C12:C60="Oportunidad"</formula>
    </cfRule>
  </conditionalFormatting>
  <conditionalFormatting sqref="S12">
    <cfRule type="expression" dxfId="361" priority="158">
      <formula>C12:C60="Oportunidad"</formula>
    </cfRule>
  </conditionalFormatting>
  <conditionalFormatting sqref="V12">
    <cfRule type="expression" dxfId="360" priority="160">
      <formula>C12:C60="Oportunidad"</formula>
    </cfRule>
  </conditionalFormatting>
  <conditionalFormatting sqref="K12 V12">
    <cfRule type="expression" dxfId="359" priority="165">
      <formula>K12:K60="ZONA DE RIESGO EXTREMA"</formula>
    </cfRule>
    <cfRule type="expression" dxfId="358" priority="166">
      <formula>K12:K60="ZONA DE RIESGO ALTA"</formula>
    </cfRule>
    <cfRule type="expression" dxfId="357" priority="167">
      <formula>K12:K60="ZONA DE RIESGO MODERADA"</formula>
    </cfRule>
    <cfRule type="expression" dxfId="356" priority="168">
      <formula>K12:K60="ZONA DE RIESGO BAJA"</formula>
    </cfRule>
  </conditionalFormatting>
  <conditionalFormatting sqref="L14 K13:K16 V13:V16">
    <cfRule type="expression" dxfId="355" priority="198">
      <formula>K13:K60="ZONA DE RIESGO EXTREMA"</formula>
    </cfRule>
    <cfRule type="expression" dxfId="354" priority="199">
      <formula>K13:K60="ZONA DE RIESGO ALTA"</formula>
    </cfRule>
    <cfRule type="expression" dxfId="353" priority="200">
      <formula>K13:K60="ZONA DE RIESGO MODERADA"</formula>
    </cfRule>
    <cfRule type="expression" dxfId="352" priority="201">
      <formula>K13:K60="ZONA DE RIESGO BAJA"</formula>
    </cfRule>
  </conditionalFormatting>
  <conditionalFormatting sqref="K17 V17">
    <cfRule type="expression" dxfId="351" priority="218">
      <formula>K17:K63="ZONA DE OPORTUNIDAD MUY BENEFICIOSA"</formula>
    </cfRule>
    <cfRule type="expression" dxfId="350" priority="219">
      <formula>K17:K63="ZONA DE OPORTUNIDAD BENEFICIOSA"</formula>
    </cfRule>
    <cfRule type="expression" dxfId="349" priority="220">
      <formula>K17:K63="ZONA DE OPORTUNIDAD MODERADA"</formula>
    </cfRule>
    <cfRule type="expression" dxfId="348" priority="221">
      <formula>K17:K63="ZONA DE OPORTUNIDAD BAJA"</formula>
    </cfRule>
  </conditionalFormatting>
  <conditionalFormatting sqref="Q17">
    <cfRule type="expression" dxfId="347" priority="234">
      <formula>C17:C63="Oportunidad"</formula>
    </cfRule>
  </conditionalFormatting>
  <conditionalFormatting sqref="S17">
    <cfRule type="expression" dxfId="346" priority="236">
      <formula>C17:C63="Oportunidad"</formula>
    </cfRule>
  </conditionalFormatting>
  <conditionalFormatting sqref="V17">
    <cfRule type="expression" dxfId="345" priority="238">
      <formula>C17:C63="Oportunidad"</formula>
    </cfRule>
  </conditionalFormatting>
  <conditionalFormatting sqref="K17 V17">
    <cfRule type="expression" dxfId="344" priority="287">
      <formula>K17:K63="ZONA DE RIESGO EXTREMA"</formula>
    </cfRule>
    <cfRule type="expression" dxfId="343" priority="288">
      <formula>K17:K63="ZONA DE RIESGO ALTA"</formula>
    </cfRule>
    <cfRule type="expression" dxfId="342" priority="289">
      <formula>K17:K63="ZONA DE RIESGO MODERADA"</formula>
    </cfRule>
    <cfRule type="expression" dxfId="341" priority="290">
      <formula>K17:K63="ZONA DE RIESGO BAJA"</formula>
    </cfRule>
  </conditionalFormatting>
  <conditionalFormatting sqref="L19 K18:K21 V18:V21">
    <cfRule type="expression" dxfId="340" priority="332">
      <formula>K18:K63="ZONA DE RIESGO EXTREMA"</formula>
    </cfRule>
    <cfRule type="expression" dxfId="339" priority="333">
      <formula>K18:K63="ZONA DE RIESGO ALTA"</formula>
    </cfRule>
    <cfRule type="expression" dxfId="338" priority="334">
      <formula>K18:K63="ZONA DE RIESGO MODERADA"</formula>
    </cfRule>
    <cfRule type="expression" dxfId="337" priority="335">
      <formula>K18:K63="ZONA DE RIESGO BAJA"</formula>
    </cfRule>
  </conditionalFormatting>
  <conditionalFormatting sqref="K22 V22">
    <cfRule type="expression" dxfId="336" priority="352">
      <formula>K22:K66="ZONA DE OPORTUNIDAD MUY BENEFICIOSA"</formula>
    </cfRule>
    <cfRule type="expression" dxfId="335" priority="353">
      <formula>K22:K66="ZONA DE OPORTUNIDAD BENEFICIOSA"</formula>
    </cfRule>
    <cfRule type="expression" dxfId="334" priority="354">
      <formula>K22:K66="ZONA DE OPORTUNIDAD MODERADA"</formula>
    </cfRule>
    <cfRule type="expression" dxfId="333" priority="355">
      <formula>K22:K66="ZONA DE OPORTUNIDAD BAJA"</formula>
    </cfRule>
  </conditionalFormatting>
  <conditionalFormatting sqref="Q22">
    <cfRule type="expression" dxfId="332" priority="368">
      <formula>C22:C66="Oportunidad"</formula>
    </cfRule>
  </conditionalFormatting>
  <conditionalFormatting sqref="S22">
    <cfRule type="expression" dxfId="331" priority="370">
      <formula>C22:C66="Oportunidad"</formula>
    </cfRule>
  </conditionalFormatting>
  <conditionalFormatting sqref="V22">
    <cfRule type="expression" dxfId="330" priority="372">
      <formula>C22:C66="Oportunidad"</formula>
    </cfRule>
  </conditionalFormatting>
  <conditionalFormatting sqref="K22 V22">
    <cfRule type="expression" dxfId="329" priority="464">
      <formula>K22:K66="ZONA DE RIESGO EXTREMA"</formula>
    </cfRule>
    <cfRule type="expression" dxfId="328" priority="465">
      <formula>K22:K66="ZONA DE RIESGO ALTA"</formula>
    </cfRule>
    <cfRule type="expression" dxfId="327" priority="466">
      <formula>K22:K66="ZONA DE RIESGO MODERADA"</formula>
    </cfRule>
    <cfRule type="expression" dxfId="326" priority="467">
      <formula>K22:K66="ZONA DE RIESGO BAJA"</formula>
    </cfRule>
  </conditionalFormatting>
  <conditionalFormatting sqref="L24 K23:K26 V23:V26">
    <cfRule type="expression" dxfId="325" priority="520">
      <formula>K23:K66="ZONA DE RIESGO EXTREMA"</formula>
    </cfRule>
    <cfRule type="expression" dxfId="324" priority="521">
      <formula>K23:K66="ZONA DE RIESGO ALTA"</formula>
    </cfRule>
    <cfRule type="expression" dxfId="323" priority="522">
      <formula>K23:K66="ZONA DE RIESGO MODERADA"</formula>
    </cfRule>
    <cfRule type="expression" dxfId="322" priority="523">
      <formula>K23:K66="ZONA DE RIESGO BAJA"</formula>
    </cfRule>
  </conditionalFormatting>
  <conditionalFormatting sqref="K27 V27">
    <cfRule type="expression" dxfId="321" priority="540">
      <formula>K27:K69="ZONA DE OPORTUNIDAD MUY BENEFICIOSA"</formula>
    </cfRule>
    <cfRule type="expression" dxfId="320" priority="541">
      <formula>K27:K69="ZONA DE OPORTUNIDAD BENEFICIOSA"</formula>
    </cfRule>
    <cfRule type="expression" dxfId="319" priority="542">
      <formula>K27:K69="ZONA DE OPORTUNIDAD MODERADA"</formula>
    </cfRule>
    <cfRule type="expression" dxfId="318" priority="543">
      <formula>K27:K69="ZONA DE OPORTUNIDAD BAJA"</formula>
    </cfRule>
  </conditionalFormatting>
  <conditionalFormatting sqref="Q27">
    <cfRule type="expression" dxfId="317" priority="556">
      <formula>C27:C69="Oportunidad"</formula>
    </cfRule>
  </conditionalFormatting>
  <conditionalFormatting sqref="S27">
    <cfRule type="expression" dxfId="316" priority="558">
      <formula>C27:C69="Oportunidad"</formula>
    </cfRule>
  </conditionalFormatting>
  <conditionalFormatting sqref="V27">
    <cfRule type="expression" dxfId="315" priority="560">
      <formula>C27:C69="Oportunidad"</formula>
    </cfRule>
  </conditionalFormatting>
  <conditionalFormatting sqref="K27 V27">
    <cfRule type="expression" dxfId="314" priority="695">
      <formula>K27:K69="ZONA DE RIESGO EXTREMA"</formula>
    </cfRule>
    <cfRule type="expression" dxfId="313" priority="696">
      <formula>K27:K69="ZONA DE RIESGO ALTA"</formula>
    </cfRule>
    <cfRule type="expression" dxfId="312" priority="697">
      <formula>K27:K69="ZONA DE RIESGO MODERADA"</formula>
    </cfRule>
    <cfRule type="expression" dxfId="311" priority="698">
      <formula>K27:K69="ZONA DE RIESGO BAJA"</formula>
    </cfRule>
  </conditionalFormatting>
  <conditionalFormatting sqref="L29 K28:K31 V28:V31">
    <cfRule type="expression" dxfId="310" priority="762">
      <formula>K28:K69="ZONA DE RIESGO EXTREMA"</formula>
    </cfRule>
    <cfRule type="expression" dxfId="309" priority="763">
      <formula>K28:K69="ZONA DE RIESGO ALTA"</formula>
    </cfRule>
    <cfRule type="expression" dxfId="308" priority="764">
      <formula>K28:K69="ZONA DE RIESGO MODERADA"</formula>
    </cfRule>
    <cfRule type="expression" dxfId="307" priority="765">
      <formula>K28:K69="ZONA DE RIESGO BAJA"</formula>
    </cfRule>
  </conditionalFormatting>
  <conditionalFormatting sqref="K32 V32">
    <cfRule type="expression" dxfId="306" priority="782">
      <formula>K32:K72="ZONA DE OPORTUNIDAD MUY BENEFICIOSA"</formula>
    </cfRule>
    <cfRule type="expression" dxfId="305" priority="783">
      <formula>K32:K72="ZONA DE OPORTUNIDAD BENEFICIOSA"</formula>
    </cfRule>
    <cfRule type="expression" dxfId="304" priority="784">
      <formula>K32:K72="ZONA DE OPORTUNIDAD MODERADA"</formula>
    </cfRule>
    <cfRule type="expression" dxfId="303" priority="785">
      <formula>K32:K72="ZONA DE OPORTUNIDAD BAJA"</formula>
    </cfRule>
  </conditionalFormatting>
  <conditionalFormatting sqref="Q32">
    <cfRule type="expression" dxfId="302" priority="798">
      <formula>C32:C72="Oportunidad"</formula>
    </cfRule>
  </conditionalFormatting>
  <conditionalFormatting sqref="S32">
    <cfRule type="expression" dxfId="301" priority="800">
      <formula>C32:C72="Oportunidad"</formula>
    </cfRule>
  </conditionalFormatting>
  <conditionalFormatting sqref="V32">
    <cfRule type="expression" dxfId="300" priority="802">
      <formula>C32:C72="Oportunidad"</formula>
    </cfRule>
  </conditionalFormatting>
  <conditionalFormatting sqref="K32 V32">
    <cfRule type="expression" dxfId="299" priority="980">
      <formula>K32:K72="ZONA DE RIESGO EXTREMA"</formula>
    </cfRule>
    <cfRule type="expression" dxfId="298" priority="981">
      <formula>K32:K72="ZONA DE RIESGO ALTA"</formula>
    </cfRule>
    <cfRule type="expression" dxfId="297" priority="982">
      <formula>K32:K72="ZONA DE RIESGO MODERADA"</formula>
    </cfRule>
    <cfRule type="expression" dxfId="296" priority="983">
      <formula>K32:K72="ZONA DE RIESGO BAJA"</formula>
    </cfRule>
  </conditionalFormatting>
  <conditionalFormatting sqref="L34 K33:K36 V33:V36">
    <cfRule type="expression" dxfId="295" priority="1058">
      <formula>K33:K72="ZONA DE RIESGO EXTREMA"</formula>
    </cfRule>
    <cfRule type="expression" dxfId="294" priority="1059">
      <formula>K33:K72="ZONA DE RIESGO ALTA"</formula>
    </cfRule>
    <cfRule type="expression" dxfId="293" priority="1060">
      <formula>K33:K72="ZONA DE RIESGO MODERADA"</formula>
    </cfRule>
    <cfRule type="expression" dxfId="292" priority="1061">
      <formula>K33:K72="ZONA DE RIESGO BAJA"</formula>
    </cfRule>
  </conditionalFormatting>
  <conditionalFormatting sqref="K37 V37">
    <cfRule type="expression" dxfId="291" priority="1078">
      <formula>K37:K75="ZONA DE OPORTUNIDAD MUY BENEFICIOSA"</formula>
    </cfRule>
    <cfRule type="expression" dxfId="290" priority="1079">
      <formula>K37:K75="ZONA DE OPORTUNIDAD BENEFICIOSA"</formula>
    </cfRule>
    <cfRule type="expression" dxfId="289" priority="1080">
      <formula>K37:K75="ZONA DE OPORTUNIDAD MODERADA"</formula>
    </cfRule>
    <cfRule type="expression" dxfId="288" priority="1081">
      <formula>K37:K75="ZONA DE OPORTUNIDAD BAJA"</formula>
    </cfRule>
  </conditionalFormatting>
  <conditionalFormatting sqref="Q37">
    <cfRule type="expression" dxfId="287" priority="1094">
      <formula>C37:C75="Oportunidad"</formula>
    </cfRule>
  </conditionalFormatting>
  <conditionalFormatting sqref="S37">
    <cfRule type="expression" dxfId="286" priority="1096">
      <formula>C37:C75="Oportunidad"</formula>
    </cfRule>
  </conditionalFormatting>
  <conditionalFormatting sqref="V37">
    <cfRule type="expression" dxfId="285" priority="1098">
      <formula>C37:C75="Oportunidad"</formula>
    </cfRule>
  </conditionalFormatting>
  <conditionalFormatting sqref="K37 V37">
    <cfRule type="expression" dxfId="284" priority="1319">
      <formula>K37:K75="ZONA DE RIESGO EXTREMA"</formula>
    </cfRule>
    <cfRule type="expression" dxfId="283" priority="1320">
      <formula>K37:K75="ZONA DE RIESGO ALTA"</formula>
    </cfRule>
    <cfRule type="expression" dxfId="282" priority="1321">
      <formula>K37:K75="ZONA DE RIESGO MODERADA"</formula>
    </cfRule>
    <cfRule type="expression" dxfId="281" priority="1322">
      <formula>K37:K75="ZONA DE RIESGO BAJA"</formula>
    </cfRule>
  </conditionalFormatting>
  <conditionalFormatting sqref="K52:K56 V52:V56 K59:K61 V59:V61 K64:K66 V64:V66 K69:K71 V69:V71 K74:K76 V74:V76 K79:K81 V79:V81 K84:K86 V84:V86 K89:K91 V89:V91 K94:K96 K99:K101 K104:K106 V94:V96 V99:V101 V104:V106 K109:K111 K114:K116 K119:K121 K124:K126 V109:V111 V114:V116 V119:V121 V124:V126 K129:K131 K134:K136 K139:K141 V129:V131 V134:V136 V139:V141 K144:K146 V144:V146 K149:K151 K154:K156 K159:K161 V149:V151 V154:V156 V159:V161 K164:K166 V164:V166 K169:K171 K174:K176 K179:K181 V169:V171 V174:V176 V179:V181 K184:K186 K189:K191 K194:K196 K199:K201 K204:K206 V184:V186 V189:V191 V194:V196 V199:V201 V204:V206 K209:K211 K214:K216 K219:K221 K224:K226 V209:V211 V214:V216 V219:V221 V224:V226 K229:K231 K234:K236 K239:K241 K244:K246 K249:K251 K254:K256 K259:K261 K264:K266 K269:K271 K274:K276 K279:K281 K284:K286 K289:K291 K294:K296 K299:K301 K304:K306 K309:K311 K314:K316">
    <cfRule type="expression" dxfId="280" priority="1331">
      <formula>K52:K83="ZONA DE OPORTUNIDAD MUY BENEFICIOSA"</formula>
    </cfRule>
    <cfRule type="expression" dxfId="279" priority="1332">
      <formula>K52:K83="ZONA DE OPORTUNIDAD BENEFICIOSA"</formula>
    </cfRule>
    <cfRule type="expression" dxfId="278" priority="1333">
      <formula>K52:K83="ZONA DE OPORTUNIDAD MODERADA"</formula>
    </cfRule>
    <cfRule type="expression" dxfId="277" priority="1334">
      <formula>K52:K83="ZONA DE OPORTUNIDAD BAJA"</formula>
    </cfRule>
  </conditionalFormatting>
  <conditionalFormatting sqref="Q52:Q56 Q59:Q61 Q64:Q66 Q69:Q71 Q74:Q76 Q79:Q81 Q84:Q86 Q89:Q91 Q94:Q96 Q99:Q101 Q104:Q106 Q109:Q111 Q114:Q116 Q119:Q121 Q124:Q126 Q129:Q131 Q134:Q136 Q139:Q141 Q144:Q146 Q149:Q151 Q154:Q156 Q159:Q161 Q164:Q166 Q169:Q171 Q174:Q176 Q179:Q181 Q184:Q186 Q189:Q191 Q194:Q196 Q199:Q201 Q204:Q206 Q209:Q211 Q214:Q216 Q219:Q221 Q224:Q226">
    <cfRule type="expression" dxfId="276" priority="1347">
      <formula>C52:C83="Oportunidad"</formula>
    </cfRule>
  </conditionalFormatting>
  <conditionalFormatting sqref="S52:S56 S59:S61 S64:S66 S69:S71 S74:S76 S79:S81 S84:S86 S89:S91 S94:S96 S99:S101 S104:S106 S109:S111 S114:S116 S119:S121 S124:S126 S129:S131 S134:S136 S139:S141 S144:S146 S149:S151 S154:S156 S159:S161 S164:S166 S169:S171 S174:S176 S179:S181 S184:S186 S189:S191 S194:S196 S199:S201 S204:S206 S209:S211 S214:S216 S219:S221 S224:S226">
    <cfRule type="expression" dxfId="275" priority="1349">
      <formula>C52:C83="Oportunidad"</formula>
    </cfRule>
  </conditionalFormatting>
  <conditionalFormatting sqref="V52:V56 V59:V61 V64:V66 V69:V71 V74:V76 V79:V81 V84:V86 V89:V91 V94:V96 V99:V101 V104:V106 V109:V111 V114:V116 V119:V121 V124:V126 V129:V131 V134:V136 V139:V141 V144:V146 V149:V151 V154:V156 V159:V161 V164:V166 V169:V171 V174:V176 V179:V181 V184:V186 V189:V191 V194:V196 V199:V201 V204:V206 V209:V211 V214:V216 V219:V221 V224:V226">
    <cfRule type="expression" dxfId="274" priority="1351">
      <formula>C52:C83="Oportunidad"</formula>
    </cfRule>
  </conditionalFormatting>
  <conditionalFormatting sqref="K47:K51 V47:V51">
    <cfRule type="expression" dxfId="273" priority="1353">
      <formula>K47:K80="ZONA DE OPORTUNIDAD MUY BENEFICIOSA"</formula>
    </cfRule>
    <cfRule type="expression" dxfId="272" priority="1354">
      <formula>K47:K80="ZONA DE OPORTUNIDAD BENEFICIOSA"</formula>
    </cfRule>
    <cfRule type="expression" dxfId="271" priority="1355">
      <formula>K47:K80="ZONA DE OPORTUNIDAD MODERADA"</formula>
    </cfRule>
    <cfRule type="expression" dxfId="270" priority="1356">
      <formula>K47:K80="ZONA DE OPORTUNIDAD BAJA"</formula>
    </cfRule>
  </conditionalFormatting>
  <conditionalFormatting sqref="Q47:Q51">
    <cfRule type="expression" dxfId="269" priority="1361">
      <formula>C47:C80="Oportunidad"</formula>
    </cfRule>
  </conditionalFormatting>
  <conditionalFormatting sqref="S47:S51">
    <cfRule type="expression" dxfId="268" priority="1362">
      <formula>C47:C80="Oportunidad"</formula>
    </cfRule>
  </conditionalFormatting>
  <conditionalFormatting sqref="V47:V51">
    <cfRule type="expression" dxfId="267" priority="1363">
      <formula>C47:C80="Oportunidad"</formula>
    </cfRule>
  </conditionalFormatting>
  <conditionalFormatting sqref="K42:K46 V42:V46">
    <cfRule type="expression" dxfId="266" priority="1364">
      <formula>K42:K77="ZONA DE OPORTUNIDAD MUY BENEFICIOSA"</formula>
    </cfRule>
    <cfRule type="expression" dxfId="265" priority="1365">
      <formula>K42:K77="ZONA DE OPORTUNIDAD BENEFICIOSA"</formula>
    </cfRule>
    <cfRule type="expression" dxfId="264" priority="1366">
      <formula>K42:K77="ZONA DE OPORTUNIDAD MODERADA"</formula>
    </cfRule>
    <cfRule type="expression" dxfId="263" priority="1367">
      <formula>K42:K77="ZONA DE OPORTUNIDAD BAJA"</formula>
    </cfRule>
  </conditionalFormatting>
  <conditionalFormatting sqref="Q42:Q46">
    <cfRule type="expression" dxfId="262" priority="1372">
      <formula>C42:C77="Oportunidad"</formula>
    </cfRule>
  </conditionalFormatting>
  <conditionalFormatting sqref="S42:S46">
    <cfRule type="expression" dxfId="261" priority="1373">
      <formula>C42:C77="Oportunidad"</formula>
    </cfRule>
  </conditionalFormatting>
  <conditionalFormatting sqref="V42:V46">
    <cfRule type="expression" dxfId="260" priority="1374">
      <formula>C42:C77="Oportunidad"</formula>
    </cfRule>
  </conditionalFormatting>
  <conditionalFormatting sqref="K38:K41 V38:V41">
    <cfRule type="expression" dxfId="259" priority="1375">
      <formula>K38:K75="ZONA DE OPORTUNIDAD MUY BENEFICIOSA"</formula>
    </cfRule>
    <cfRule type="expression" dxfId="258" priority="1376">
      <formula>K38:K75="ZONA DE OPORTUNIDAD BENEFICIOSA"</formula>
    </cfRule>
    <cfRule type="expression" dxfId="257" priority="1377">
      <formula>K38:K75="ZONA DE OPORTUNIDAD MODERADA"</formula>
    </cfRule>
    <cfRule type="expression" dxfId="256" priority="1378">
      <formula>K38:K75="ZONA DE OPORTUNIDAD BAJA"</formula>
    </cfRule>
  </conditionalFormatting>
  <conditionalFormatting sqref="Q38:Q41">
    <cfRule type="expression" dxfId="255" priority="1383">
      <formula>C38:C75="Oportunidad"</formula>
    </cfRule>
  </conditionalFormatting>
  <conditionalFormatting sqref="S38:S41">
    <cfRule type="expression" dxfId="254" priority="1384">
      <formula>C38:C75="Oportunidad"</formula>
    </cfRule>
  </conditionalFormatting>
  <conditionalFormatting sqref="V38:V41">
    <cfRule type="expression" dxfId="253" priority="1385">
      <formula>C38:C75="Oportunidad"</formula>
    </cfRule>
  </conditionalFormatting>
  <conditionalFormatting sqref="K33:K36 V33:V36">
    <cfRule type="expression" dxfId="252" priority="1386">
      <formula>K33:K72="ZONA DE OPORTUNIDAD MUY BENEFICIOSA"</formula>
    </cfRule>
    <cfRule type="expression" dxfId="251" priority="1387">
      <formula>K33:K72="ZONA DE OPORTUNIDAD BENEFICIOSA"</formula>
    </cfRule>
    <cfRule type="expression" dxfId="250" priority="1388">
      <formula>K33:K72="ZONA DE OPORTUNIDAD MODERADA"</formula>
    </cfRule>
    <cfRule type="expression" dxfId="249" priority="1389">
      <formula>K33:K72="ZONA DE OPORTUNIDAD BAJA"</formula>
    </cfRule>
  </conditionalFormatting>
  <conditionalFormatting sqref="Q33:Q36">
    <cfRule type="expression" dxfId="248" priority="1394">
      <formula>C33:C72="Oportunidad"</formula>
    </cfRule>
  </conditionalFormatting>
  <conditionalFormatting sqref="S33:S36">
    <cfRule type="expression" dxfId="247" priority="1395">
      <formula>C33:C72="Oportunidad"</formula>
    </cfRule>
  </conditionalFormatting>
  <conditionalFormatting sqref="V33:V36">
    <cfRule type="expression" dxfId="246" priority="1396">
      <formula>C33:C72="Oportunidad"</formula>
    </cfRule>
  </conditionalFormatting>
  <conditionalFormatting sqref="K28:K31 V28:V31">
    <cfRule type="expression" dxfId="245" priority="1397">
      <formula>K28:K69="ZONA DE OPORTUNIDAD MUY BENEFICIOSA"</formula>
    </cfRule>
    <cfRule type="expression" dxfId="244" priority="1398">
      <formula>K28:K69="ZONA DE OPORTUNIDAD BENEFICIOSA"</formula>
    </cfRule>
    <cfRule type="expression" dxfId="243" priority="1399">
      <formula>K28:K69="ZONA DE OPORTUNIDAD MODERADA"</formula>
    </cfRule>
    <cfRule type="expression" dxfId="242" priority="1400">
      <formula>K28:K69="ZONA DE OPORTUNIDAD BAJA"</formula>
    </cfRule>
  </conditionalFormatting>
  <conditionalFormatting sqref="Q28:Q31">
    <cfRule type="expression" dxfId="241" priority="1405">
      <formula>C28:C69="Oportunidad"</formula>
    </cfRule>
  </conditionalFormatting>
  <conditionalFormatting sqref="S28:S31">
    <cfRule type="expression" dxfId="240" priority="1406">
      <formula>C28:C69="Oportunidad"</formula>
    </cfRule>
  </conditionalFormatting>
  <conditionalFormatting sqref="V28:V31">
    <cfRule type="expression" dxfId="239" priority="1407">
      <formula>C28:C69="Oportunidad"</formula>
    </cfRule>
  </conditionalFormatting>
  <conditionalFormatting sqref="K23:K26 V23:V26">
    <cfRule type="expression" dxfId="238" priority="1601">
      <formula>K23:K66="ZONA DE OPORTUNIDAD MUY BENEFICIOSA"</formula>
    </cfRule>
    <cfRule type="expression" dxfId="237" priority="1602">
      <formula>K23:K66="ZONA DE OPORTUNIDAD BENEFICIOSA"</formula>
    </cfRule>
    <cfRule type="expression" dxfId="236" priority="1603">
      <formula>K23:K66="ZONA DE OPORTUNIDAD MODERADA"</formula>
    </cfRule>
    <cfRule type="expression" dxfId="235" priority="1604">
      <formula>K23:K66="ZONA DE OPORTUNIDAD BAJA"</formula>
    </cfRule>
  </conditionalFormatting>
  <conditionalFormatting sqref="Q23:Q26">
    <cfRule type="expression" dxfId="234" priority="1609">
      <formula>C23:C66="Oportunidad"</formula>
    </cfRule>
  </conditionalFormatting>
  <conditionalFormatting sqref="S23:S26">
    <cfRule type="expression" dxfId="233" priority="1610">
      <formula>C23:C66="Oportunidad"</formula>
    </cfRule>
  </conditionalFormatting>
  <conditionalFormatting sqref="V23:V26">
    <cfRule type="expression" dxfId="232" priority="1611">
      <formula>C23:C66="Oportunidad"</formula>
    </cfRule>
  </conditionalFormatting>
  <conditionalFormatting sqref="K47:K51 V47:V51 L49:L51">
    <cfRule type="expression" dxfId="231" priority="1816">
      <formula>K47:K80="ZONA DE RIESGO EXTREMA"</formula>
    </cfRule>
    <cfRule type="expression" dxfId="230" priority="1817">
      <formula>K47:K80="ZONA DE RIESGO ALTA"</formula>
    </cfRule>
    <cfRule type="expression" dxfId="229" priority="1818">
      <formula>K47:K80="ZONA DE RIESGO MODERADA"</formula>
    </cfRule>
    <cfRule type="expression" dxfId="228" priority="1819">
      <formula>K47:K80="ZONA DE RIESGO BAJA"</formula>
    </cfRule>
  </conditionalFormatting>
  <conditionalFormatting sqref="K18:K21 V18:V21">
    <cfRule type="expression" dxfId="227" priority="1828">
      <formula>K18:K63="ZONA DE OPORTUNIDAD MUY BENEFICIOSA"</formula>
    </cfRule>
    <cfRule type="expression" dxfId="226" priority="1829">
      <formula>K18:K63="ZONA DE OPORTUNIDAD BENEFICIOSA"</formula>
    </cfRule>
    <cfRule type="expression" dxfId="225" priority="1830">
      <formula>K18:K63="ZONA DE OPORTUNIDAD MODERADA"</formula>
    </cfRule>
    <cfRule type="expression" dxfId="224" priority="1831">
      <formula>K18:K63="ZONA DE OPORTUNIDAD BAJA"</formula>
    </cfRule>
  </conditionalFormatting>
  <conditionalFormatting sqref="Q18:Q21">
    <cfRule type="expression" dxfId="223" priority="1836">
      <formula>C18:C63="Oportunidad"</formula>
    </cfRule>
  </conditionalFormatting>
  <conditionalFormatting sqref="S18:S21">
    <cfRule type="expression" dxfId="222" priority="1837">
      <formula>C18:C63="Oportunidad"</formula>
    </cfRule>
  </conditionalFormatting>
  <conditionalFormatting sqref="V18:V21">
    <cfRule type="expression" dxfId="221" priority="1838">
      <formula>C18:C63="Oportunidad"</formula>
    </cfRule>
  </conditionalFormatting>
  <conditionalFormatting sqref="K42:K46 V42:V46 L44:L46">
    <cfRule type="expression" dxfId="220" priority="2066">
      <formula>K42:K77="ZONA DE RIESGO EXTREMA"</formula>
    </cfRule>
    <cfRule type="expression" dxfId="219" priority="2067">
      <formula>K42:K77="ZONA DE RIESGO ALTA"</formula>
    </cfRule>
    <cfRule type="expression" dxfId="218" priority="2068">
      <formula>K42:K77="ZONA DE RIESGO MODERADA"</formula>
    </cfRule>
    <cfRule type="expression" dxfId="217" priority="2069">
      <formula>K42:K77="ZONA DE RIESGO BAJA"</formula>
    </cfRule>
  </conditionalFormatting>
  <conditionalFormatting sqref="K13:K16 V13:V16">
    <cfRule type="expression" dxfId="216" priority="2078">
      <formula>K13:K60="ZONA DE OPORTUNIDAD MUY BENEFICIOSA"</formula>
    </cfRule>
    <cfRule type="expression" dxfId="215" priority="2079">
      <formula>K13:K60="ZONA DE OPORTUNIDAD BENEFICIOSA"</formula>
    </cfRule>
    <cfRule type="expression" dxfId="214" priority="2080">
      <formula>K13:K60="ZONA DE OPORTUNIDAD MODERADA"</formula>
    </cfRule>
    <cfRule type="expression" dxfId="213" priority="2081">
      <formula>K13:K60="ZONA DE OPORTUNIDAD BAJA"</formula>
    </cfRule>
  </conditionalFormatting>
  <conditionalFormatting sqref="Q13:Q16">
    <cfRule type="expression" dxfId="212" priority="2086">
      <formula>C13:C60="Oportunidad"</formula>
    </cfRule>
  </conditionalFormatting>
  <conditionalFormatting sqref="S13:S16">
    <cfRule type="expression" dxfId="211" priority="2087">
      <formula>C13:C60="Oportunidad"</formula>
    </cfRule>
  </conditionalFormatting>
  <conditionalFormatting sqref="V13:V16">
    <cfRule type="expression" dxfId="210" priority="2088">
      <formula>C13:C60="Oportunidad"</formula>
    </cfRule>
  </conditionalFormatting>
  <conditionalFormatting sqref="K57:K58 V57:V58 K62:K63 V62:V63 K67:K68 V67:V68 K72:K73 V72:V73 K77:K78 V77:V78 K82:K83 V82:V83 K87:K88 V87:V88 K92:K93 V92:V93 K97:K98 K102:K103 K107:K108 V97:V98 V102:V103 V107:V108 K112:K113 K117:K118 K122:K123 K127:K128 V112:V113 V117:V118 V122:V123 V127:V128 K132:K133 K137:K138 K142:K143 V132:V133 V137:V138 V142:V143 K147:K148 V147:V148 K152:K153 K157:K158 K162:K163 V152:V153 V157:V158 V162:V163 K167:K168 V167:V168 K172:K173 K177:K178 K182:K183 V172:V173 V177:V178 V182:V183 K187:K188 K192:K193 K197:K198 K202:K203 K207:K208 V187:V188 V192:V193 V197:V198 V202:V203 V207:V208 K212:K213 K217:K218 K222:K223 K227:K228 V212:V213 V217:V218 V222:V223 V227:V228 K232:K233 K237:K238 K242:K243 K247:K248 K252:K253 K257:K258 K262:K263 K267:K268 K272:K273 K277:K278 K282:K283 K287:K288 K292:K293 K297:K298 K302:K303 K307:K308 K312:K313 K317:K318 K319:L321 V319:V321">
    <cfRule type="expression" dxfId="209" priority="2093">
      <formula>K57:K86="ZONA DE RIESGO EXTREMA"</formula>
    </cfRule>
    <cfRule type="expression" dxfId="208" priority="2094">
      <formula>K57:K86="ZONA DE RIESGO ALTA"</formula>
    </cfRule>
    <cfRule type="expression" dxfId="207" priority="2095">
      <formula>K57:K86="ZONA DE RIESGO MODERADA"</formula>
    </cfRule>
    <cfRule type="expression" dxfId="206" priority="2096">
      <formula>K57:K86="ZONA DE RIESGO BAJA"</formula>
    </cfRule>
  </conditionalFormatting>
  <conditionalFormatting sqref="K38:K41 V38:V41 L39:L41">
    <cfRule type="expression" dxfId="205" priority="2335">
      <formula>K38:K75="ZONA DE RIESGO EXTREMA"</formula>
    </cfRule>
    <cfRule type="expression" dxfId="204" priority="2336">
      <formula>K38:K75="ZONA DE RIESGO ALTA"</formula>
    </cfRule>
    <cfRule type="expression" dxfId="203" priority="2337">
      <formula>K38:K75="ZONA DE RIESGO MODERADA"</formula>
    </cfRule>
    <cfRule type="expression" dxfId="202" priority="2338">
      <formula>K38:K75="ZONA DE RIESGO BAJA"</formula>
    </cfRule>
  </conditionalFormatting>
  <conditionalFormatting sqref="K9:K11 V9:V11">
    <cfRule type="expression" dxfId="201" priority="2347">
      <formula>K9:K58="ZONA DE OPORTUNIDAD MUY BENEFICIOSA"</formula>
    </cfRule>
    <cfRule type="expression" dxfId="200" priority="2348">
      <formula>K9:K58="ZONA DE OPORTUNIDAD BENEFICIOSA"</formula>
    </cfRule>
    <cfRule type="expression" dxfId="199" priority="2349">
      <formula>K9:K58="ZONA DE OPORTUNIDAD MODERADA"</formula>
    </cfRule>
    <cfRule type="expression" dxfId="198" priority="2350">
      <formula>K9:K58="ZONA DE OPORTUNIDAD BAJA"</formula>
    </cfRule>
  </conditionalFormatting>
  <conditionalFormatting sqref="Q9:Q11">
    <cfRule type="expression" dxfId="197" priority="2355">
      <formula>C9:C58="Oportunidad"</formula>
    </cfRule>
  </conditionalFormatting>
  <conditionalFormatting sqref="S9:S11">
    <cfRule type="expression" dxfId="196" priority="2356">
      <formula>C9:C58="Oportunidad"</formula>
    </cfRule>
  </conditionalFormatting>
  <conditionalFormatting sqref="V9:V11">
    <cfRule type="expression" dxfId="195" priority="2357">
      <formula>C9:C58="Oportunidad"</formula>
    </cfRule>
  </conditionalFormatting>
  <conditionalFormatting sqref="N14:N18">
    <cfRule type="expression" dxfId="194" priority="79">
      <formula>$C$14="Oportunidad"</formula>
    </cfRule>
  </conditionalFormatting>
  <conditionalFormatting sqref="N19:N23">
    <cfRule type="expression" dxfId="193" priority="78">
      <formula>$C$19="Oportunidad"</formula>
    </cfRule>
  </conditionalFormatting>
  <conditionalFormatting sqref="N29:N33">
    <cfRule type="expression" dxfId="192" priority="76">
      <formula>$C$29="Oportunidad"</formula>
    </cfRule>
  </conditionalFormatting>
  <conditionalFormatting sqref="N34:N38">
    <cfRule type="expression" dxfId="191" priority="75">
      <formula>$C$34="Oportunidad"</formula>
    </cfRule>
  </conditionalFormatting>
  <conditionalFormatting sqref="N39:N43">
    <cfRule type="expression" dxfId="190" priority="74">
      <formula>$C$39="Oportunidad"</formula>
    </cfRule>
  </conditionalFormatting>
  <conditionalFormatting sqref="N44:N48">
    <cfRule type="expression" dxfId="189" priority="73">
      <formula>$C$44="Oportunidad"</formula>
    </cfRule>
  </conditionalFormatting>
  <conditionalFormatting sqref="N49:N53">
    <cfRule type="expression" dxfId="188" priority="72">
      <formula>$C$49="Oportunidad"</formula>
    </cfRule>
  </conditionalFormatting>
  <conditionalFormatting sqref="N59:P63">
    <cfRule type="expression" dxfId="187" priority="71">
      <formula>$C$59="Oportunidad"</formula>
    </cfRule>
  </conditionalFormatting>
  <conditionalFormatting sqref="N54:P58">
    <cfRule type="expression" dxfId="186" priority="70">
      <formula>$C$54="Oportunidad"</formula>
    </cfRule>
  </conditionalFormatting>
  <conditionalFormatting sqref="N64:P64 O65:P68 N65:N73">
    <cfRule type="expression" dxfId="185" priority="69">
      <formula>$C$64="Oportunidad"</formula>
    </cfRule>
  </conditionalFormatting>
  <conditionalFormatting sqref="O69:P73">
    <cfRule type="expression" dxfId="184" priority="68">
      <formula>$C$69="Oportunidad"</formula>
    </cfRule>
  </conditionalFormatting>
  <conditionalFormatting sqref="N74:P78">
    <cfRule type="expression" dxfId="183" priority="67">
      <formula>$C$74="Oportunidad"</formula>
    </cfRule>
  </conditionalFormatting>
  <conditionalFormatting sqref="N79:P83">
    <cfRule type="expression" dxfId="182" priority="66">
      <formula>$C$79="Oportunidad"</formula>
    </cfRule>
  </conditionalFormatting>
  <conditionalFormatting sqref="N84:P88">
    <cfRule type="expression" dxfId="181" priority="65">
      <formula>$C$84="Oportunidad"</formula>
    </cfRule>
  </conditionalFormatting>
  <conditionalFormatting sqref="N89:P93">
    <cfRule type="expression" dxfId="180" priority="64">
      <formula>$C$89="Oportunidad"</formula>
    </cfRule>
  </conditionalFormatting>
  <conditionalFormatting sqref="N94:P98">
    <cfRule type="expression" dxfId="179" priority="63">
      <formula>$C$94="Oportunidad"</formula>
    </cfRule>
  </conditionalFormatting>
  <conditionalFormatting sqref="N99:P103">
    <cfRule type="expression" dxfId="178" priority="62">
      <formula>$C$99="Oportunidad"</formula>
    </cfRule>
  </conditionalFormatting>
  <conditionalFormatting sqref="N104:P108">
    <cfRule type="expression" dxfId="177" priority="61">
      <formula>$C$104="Oportunidad"</formula>
    </cfRule>
  </conditionalFormatting>
  <conditionalFormatting sqref="N109:P113">
    <cfRule type="expression" dxfId="176" priority="60">
      <formula>$C$109="Oportunidad"</formula>
    </cfRule>
  </conditionalFormatting>
  <conditionalFormatting sqref="N114:P118">
    <cfRule type="expression" dxfId="175" priority="59">
      <formula>$C$114="Oportunidad"</formula>
    </cfRule>
  </conditionalFormatting>
  <conditionalFormatting sqref="N119:P123">
    <cfRule type="expression" dxfId="174" priority="58">
      <formula>$C$119="Oportunidad"</formula>
    </cfRule>
  </conditionalFormatting>
  <conditionalFormatting sqref="N124:P128">
    <cfRule type="expression" dxfId="173" priority="57">
      <formula>$C$124="Oportunidad"</formula>
    </cfRule>
  </conditionalFormatting>
  <conditionalFormatting sqref="N129:P133">
    <cfRule type="expression" dxfId="172" priority="56">
      <formula>$C$129="Oportunidad"</formula>
    </cfRule>
  </conditionalFormatting>
  <conditionalFormatting sqref="N134:P138">
    <cfRule type="expression" dxfId="171" priority="55">
      <formula>$C$134="Oportunidad"</formula>
    </cfRule>
  </conditionalFormatting>
  <conditionalFormatting sqref="N139:P143">
    <cfRule type="expression" dxfId="170" priority="54">
      <formula>$C$139="Oportunidad"</formula>
    </cfRule>
  </conditionalFormatting>
  <conditionalFormatting sqref="N144:P148">
    <cfRule type="expression" dxfId="169" priority="53">
      <formula>$C$144="Oportunidad"</formula>
    </cfRule>
  </conditionalFormatting>
  <conditionalFormatting sqref="N149:P153">
    <cfRule type="expression" dxfId="168" priority="52">
      <formula>$C$149="Oportunidad"</formula>
    </cfRule>
  </conditionalFormatting>
  <conditionalFormatting sqref="N154:P158">
    <cfRule type="expression" dxfId="167" priority="51">
      <formula>$C$154="Oportunidad"</formula>
    </cfRule>
  </conditionalFormatting>
  <conditionalFormatting sqref="N159:P163">
    <cfRule type="expression" dxfId="166" priority="50">
      <formula>$C$159="Oportunidad"</formula>
    </cfRule>
  </conditionalFormatting>
  <conditionalFormatting sqref="N164:P168">
    <cfRule type="expression" dxfId="165" priority="49">
      <formula>$C$164="Oportunidad"</formula>
    </cfRule>
  </conditionalFormatting>
  <conditionalFormatting sqref="N169:P173">
    <cfRule type="expression" dxfId="164" priority="48">
      <formula>$C$169="Oportunidad"</formula>
    </cfRule>
  </conditionalFormatting>
  <conditionalFormatting sqref="N174:P178">
    <cfRule type="expression" dxfId="163" priority="47">
      <formula>$C$174="Oportunidad"</formula>
    </cfRule>
  </conditionalFormatting>
  <conditionalFormatting sqref="O184:O188">
    <cfRule type="expression" dxfId="162" priority="46">
      <formula>$C$184="Oportunidad"</formula>
    </cfRule>
  </conditionalFormatting>
  <conditionalFormatting sqref="O179:P183">
    <cfRule type="expression" dxfId="161" priority="41">
      <formula>$C$179="Oportunidad"</formula>
    </cfRule>
  </conditionalFormatting>
  <conditionalFormatting sqref="N179:N183">
    <cfRule type="expression" dxfId="160" priority="40">
      <formula>$C$179="Oportunidad"</formula>
    </cfRule>
  </conditionalFormatting>
  <conditionalFormatting sqref="N184:N188">
    <cfRule type="expression" dxfId="159" priority="39">
      <formula>$C$184="Oportunidad"</formula>
    </cfRule>
  </conditionalFormatting>
  <conditionalFormatting sqref="N189:N193">
    <cfRule type="expression" dxfId="158" priority="38">
      <formula>$C$189="Oportunidad"</formula>
    </cfRule>
  </conditionalFormatting>
  <conditionalFormatting sqref="O189:O193">
    <cfRule type="expression" dxfId="157" priority="37">
      <formula>$C$189="Oportunidad"</formula>
    </cfRule>
  </conditionalFormatting>
  <conditionalFormatting sqref="P189:P193">
    <cfRule type="expression" dxfId="156" priority="36">
      <formula>$C$189="Oportunidad"</formula>
    </cfRule>
  </conditionalFormatting>
  <conditionalFormatting sqref="N194:N198">
    <cfRule type="expression" dxfId="155" priority="35">
      <formula>$C$194="Oportunidad"</formula>
    </cfRule>
  </conditionalFormatting>
  <conditionalFormatting sqref="O194:O198">
    <cfRule type="expression" dxfId="154" priority="34">
      <formula>$C$194="Oportunidad"</formula>
    </cfRule>
  </conditionalFormatting>
  <conditionalFormatting sqref="P194:P198">
    <cfRule type="expression" dxfId="153" priority="33">
      <formula>$C$194="Oportunidad"</formula>
    </cfRule>
  </conditionalFormatting>
  <conditionalFormatting sqref="N199:N203">
    <cfRule type="expression" dxfId="152" priority="32">
      <formula>$C$199="Oportunidad"</formula>
    </cfRule>
  </conditionalFormatting>
  <conditionalFormatting sqref="O199:O203">
    <cfRule type="expression" dxfId="151" priority="31">
      <formula>$C$199="Oportunidad"</formula>
    </cfRule>
  </conditionalFormatting>
  <conditionalFormatting sqref="P199:P203">
    <cfRule type="expression" dxfId="150" priority="30">
      <formula>$C$199="Oportunidad"</formula>
    </cfRule>
  </conditionalFormatting>
  <conditionalFormatting sqref="N204:N228">
    <cfRule type="expression" dxfId="149" priority="29">
      <formula>$C$204="Oportunidad"</formula>
    </cfRule>
  </conditionalFormatting>
  <conditionalFormatting sqref="O204:O228">
    <cfRule type="expression" dxfId="148" priority="28">
      <formula>$C$204="Oportunidad"</formula>
    </cfRule>
  </conditionalFormatting>
  <conditionalFormatting sqref="P204:P228">
    <cfRule type="expression" dxfId="147" priority="27">
      <formula>$C$204="Oportunidad"</formula>
    </cfRule>
  </conditionalFormatting>
  <conditionalFormatting sqref="V229:V231 V234:V236 V239:V241 V244:V246 V249:V251 V254:V256 V259:V261 V264:V266 V269:V271 V274:V276 V279:V281 V284:V286 V289:V291 V294:V296 V299:V301 V304:V306 V309:V311 V314:V316">
    <cfRule type="expression" dxfId="146" priority="12">
      <formula>V229:V260="ZONA DE RIESGO EXTREMA"</formula>
    </cfRule>
    <cfRule type="expression" dxfId="145" priority="13">
      <formula>V229:V260="ZONA DE RIESGO ALTA"</formula>
    </cfRule>
    <cfRule type="expression" dxfId="144" priority="14">
      <formula>V229:V260="ZONA DE RIESGO MODERADA"</formula>
    </cfRule>
    <cfRule type="expression" dxfId="143" priority="15">
      <formula>V229:V260="ZONA DE RIESGO BAJA"</formula>
    </cfRule>
  </conditionalFormatting>
  <conditionalFormatting sqref="V232:V233 V237:V238 V242:V243 V247:V248 V252:V253 V257:V258 V262:V263 V267:V268 V272:V273 V277:V278 V282:V283 V287:V288 V292:V293 V297:V298 V302:V303 V307:V308 V312:V313 V317:V318">
    <cfRule type="expression" dxfId="142" priority="8">
      <formula>V232:V261="ZONA DE OPORTUNIDAD MUY BENEFICIOSA"</formula>
    </cfRule>
    <cfRule type="expression" dxfId="141" priority="9">
      <formula>V232:V261="ZONA DE OPORTUNIDAD BENEFICIOSA"</formula>
    </cfRule>
    <cfRule type="expression" dxfId="140" priority="10">
      <formula>V232:V261="ZONA DE OPORTUNIDAD MODERADA"</formula>
    </cfRule>
    <cfRule type="expression" dxfId="139" priority="11">
      <formula>V232:V261="ZONA DE OPORTUNIDAD BAJA"</formula>
    </cfRule>
  </conditionalFormatting>
  <conditionalFormatting sqref="Q232:Q233 Q237:Q238 Q242:Q243 Q247:Q248 Q252:Q253 Q257:Q258 Q262:Q263 Q267:Q268 Q272:Q273 Q277:Q278 Q282:Q283 Q287:Q288 Q292:Q293 Q297:Q298 Q302:Q303 Q307:Q308 Q312:Q313 Q317:Q318">
    <cfRule type="expression" dxfId="138" priority="7">
      <formula>C232:C261="Oportunidad"</formula>
    </cfRule>
  </conditionalFormatting>
  <conditionalFormatting sqref="S232:S233 S237:S238 S242:S243 S247:S248 S252:S253 S257:S258 S262:S263 S267:S268 S272:S273 S277:S278 S282:S283 S287:S288 S292:S293 S297:S298 S302:S303 S307:S308 S312:S313 S317:S318">
    <cfRule type="expression" dxfId="137" priority="6">
      <formula>C232:C261="Oportunidad"</formula>
    </cfRule>
  </conditionalFormatting>
  <conditionalFormatting sqref="V232:V233 V237:V238 V242:V243 V247:V248 V252:V253 V257:V258 V262:V263 V267:V268 V272:V273 V277:V278 V282:V283 V287:V288 V292:V293 V297:V298 V302:V303 V307:V308 V312:V313 V317:V318">
    <cfRule type="expression" dxfId="136" priority="5">
      <formula>C232:C261="Oportunidad"</formula>
    </cfRule>
  </conditionalFormatting>
  <conditionalFormatting sqref="V229:V231 V234:V236 V239:V241 V244:V246 V249:V251 V254:V256 V259:V261 V264:V266 V269:V271 V274:V276 V279:V281 V284:V286 V289:V291 V294:V296 V299:V301 V304:V306 V309:V311 V314:V316">
    <cfRule type="expression" dxfId="135" priority="16">
      <formula>V229:V260="ZONA DE OPORTUNIDAD MUY BENEFICIOSA"</formula>
    </cfRule>
    <cfRule type="expression" dxfId="134" priority="17">
      <formula>V229:V260="ZONA DE OPORTUNIDAD BENEFICIOSA"</formula>
    </cfRule>
    <cfRule type="expression" dxfId="133" priority="18">
      <formula>V229:V260="ZONA DE OPORTUNIDAD MODERADA"</formula>
    </cfRule>
    <cfRule type="expression" dxfId="132" priority="19">
      <formula>V229:V260="ZONA DE OPORTUNIDAD BAJA"</formula>
    </cfRule>
  </conditionalFormatting>
  <conditionalFormatting sqref="Q229:Q231 Q234:Q236 Q239:Q241 Q244:Q246 Q249:Q251 Q254:Q256 Q259:Q261 Q264:Q266 Q269:Q271 Q274:Q276 Q279:Q281 Q284:Q286 Q289:Q291 Q294:Q296 Q299:Q301 Q304:Q306 Q309:Q311 Q314:Q316">
    <cfRule type="expression" dxfId="131" priority="20">
      <formula>C229:C260="Oportunidad"</formula>
    </cfRule>
  </conditionalFormatting>
  <conditionalFormatting sqref="S229:S231 S234:S236 S239:S241 S244:S246 S249:S251 S254:S256 S259:S261 S264:S266 S269:S271 S274:S276 S279:S281 S284:S286 S289:S291 S294:S296 S299:S301 S304:S306 S309:S311 S314:S316">
    <cfRule type="expression" dxfId="130" priority="21">
      <formula>C229:C260="Oportunidad"</formula>
    </cfRule>
  </conditionalFormatting>
  <conditionalFormatting sqref="V229:V231 V234:V236 V239:V241 V244:V246 V249:V251 V254:V256 V259:V261 V264:V266 V269:V271 V274:V276 V279:V281 V284:V286 V289:V291 V294:V296 V299:V301 V304:V306 V309:V311 V314:V316">
    <cfRule type="expression" dxfId="129" priority="22">
      <formula>C229:C260="Oportunidad"</formula>
    </cfRule>
  </conditionalFormatting>
  <conditionalFormatting sqref="V232:V233 V237:V238 V242:V243 V247:V248 V252:V253 V257:V258 V262:V263 V267:V268 V272:V273 V277:V278 V282:V283 V287:V288 V292:V293 V297:V298 V302:V303 V307:V308 V312:V313 V317:V318">
    <cfRule type="expression" dxfId="128" priority="23">
      <formula>V232:V261="ZONA DE RIESGO EXTREMA"</formula>
    </cfRule>
    <cfRule type="expression" dxfId="127" priority="24">
      <formula>V232:V261="ZONA DE RIESGO ALTA"</formula>
    </cfRule>
    <cfRule type="expression" dxfId="126" priority="25">
      <formula>V232:V261="ZONA DE RIESGO MODERADA"</formula>
    </cfRule>
    <cfRule type="expression" dxfId="125" priority="26">
      <formula>V232:V261="ZONA DE RIESGO BAJA"</formula>
    </cfRule>
  </conditionalFormatting>
  <conditionalFormatting sqref="N229:P318 N329:P348 O319:P328">
    <cfRule type="expression" dxfId="124" priority="4">
      <formula>$C$134="Oportunidad"</formula>
    </cfRule>
  </conditionalFormatting>
  <conditionalFormatting sqref="N323">
    <cfRule type="expression" dxfId="123" priority="3">
      <formula>$C$34="Oportunidad"</formula>
    </cfRule>
  </conditionalFormatting>
  <conditionalFormatting sqref="N319:N323">
    <cfRule type="expression" dxfId="122" priority="2">
      <formula>$C$34="Oportunidad"</formula>
    </cfRule>
  </conditionalFormatting>
  <conditionalFormatting sqref="N324:N328">
    <cfRule type="expression" dxfId="121" priority="1">
      <formula>$C$39="Oportunidad"</formula>
    </cfRule>
  </conditionalFormatting>
  <conditionalFormatting sqref="K324:L326 V324:V326">
    <cfRule type="expression" dxfId="120" priority="2362">
      <formula>K324:K348="ZONA DE RIESGO EXTREMA"</formula>
    </cfRule>
    <cfRule type="expression" dxfId="119" priority="2363">
      <formula>K324:K348="ZONA DE RIESGO ALTA"</formula>
    </cfRule>
    <cfRule type="expression" dxfId="118" priority="2364">
      <formula>K324:K348="ZONA DE RIESGO MODERADA"</formula>
    </cfRule>
    <cfRule type="expression" dxfId="117" priority="2365">
      <formula>K324:K348="ZONA DE RIESGO BAJA"</formula>
    </cfRule>
  </conditionalFormatting>
  <conditionalFormatting sqref="K329:L331 V329:V331">
    <cfRule type="expression" dxfId="116" priority="2366">
      <formula>K329:K348="ZONA DE RIESGO EXTREMA"</formula>
    </cfRule>
    <cfRule type="expression" dxfId="115" priority="2367">
      <formula>K329:K348="ZONA DE RIESGO ALTA"</formula>
    </cfRule>
    <cfRule type="expression" dxfId="114" priority="2368">
      <formula>K329:K348="ZONA DE RIESGO MODERADA"</formula>
    </cfRule>
    <cfRule type="expression" dxfId="113" priority="2369">
      <formula>K329:K348="ZONA DE RIESGO BAJA"</formula>
    </cfRule>
  </conditionalFormatting>
  <conditionalFormatting sqref="K334:L336 V334:V336">
    <cfRule type="expression" dxfId="112" priority="2370">
      <formula>K334:K348="ZONA DE RIESGO EXTREMA"</formula>
    </cfRule>
    <cfRule type="expression" dxfId="111" priority="2371">
      <formula>K334:K348="ZONA DE RIESGO ALTA"</formula>
    </cfRule>
    <cfRule type="expression" dxfId="110" priority="2372">
      <formula>K334:K348="ZONA DE RIESGO MODERADA"</formula>
    </cfRule>
    <cfRule type="expression" dxfId="109" priority="2373">
      <formula>K334:K348="ZONA DE RIESGO BAJA"</formula>
    </cfRule>
  </conditionalFormatting>
  <conditionalFormatting sqref="K339:L341 V339:V341">
    <cfRule type="expression" dxfId="108" priority="2374">
      <formula>K339:K348="ZONA DE RIESGO EXTREMA"</formula>
    </cfRule>
    <cfRule type="expression" dxfId="107" priority="2375">
      <formula>K339:K348="ZONA DE RIESGO ALTA"</formula>
    </cfRule>
    <cfRule type="expression" dxfId="106" priority="2376">
      <formula>K339:K348="ZONA DE RIESGO MODERADA"</formula>
    </cfRule>
    <cfRule type="expression" dxfId="105" priority="2377">
      <formula>K339:K348="ZONA DE RIESGO BAJA"</formula>
    </cfRule>
  </conditionalFormatting>
  <conditionalFormatting sqref="K344:L346 V344:V346">
    <cfRule type="expression" dxfId="104" priority="2378">
      <formula>K344:K348="ZONA DE RIESGO EXTREMA"</formula>
    </cfRule>
    <cfRule type="expression" dxfId="103" priority="2379">
      <formula>K344:K348="ZONA DE RIESGO ALTA"</formula>
    </cfRule>
    <cfRule type="expression" dxfId="102" priority="2380">
      <formula>K344:K348="ZONA DE RIESGO MODERADA"</formula>
    </cfRule>
    <cfRule type="expression" dxfId="101" priority="2381">
      <formula>K344:K348="ZONA DE RIESGO BAJA"</formula>
    </cfRule>
  </conditionalFormatting>
  <conditionalFormatting sqref="K322:K323 V322:V323">
    <cfRule type="expression" dxfId="100" priority="2382">
      <formula>K322:K348="ZONA DE OPORTUNIDAD MUY BENEFICIOSA"</formula>
    </cfRule>
    <cfRule type="expression" dxfId="99" priority="2383">
      <formula>K322:K348="ZONA DE OPORTUNIDAD BENEFICIOSA"</formula>
    </cfRule>
    <cfRule type="expression" dxfId="98" priority="2384">
      <formula>K322:K348="ZONA DE OPORTUNIDAD MODERADA"</formula>
    </cfRule>
    <cfRule type="expression" dxfId="97" priority="2385">
      <formula>K322:K348="ZONA DE OPORTUNIDAD BAJA"</formula>
    </cfRule>
  </conditionalFormatting>
  <conditionalFormatting sqref="K327:K328 V327:V328">
    <cfRule type="expression" dxfId="96" priority="2386">
      <formula>K327:K348="ZONA DE OPORTUNIDAD MUY BENEFICIOSA"</formula>
    </cfRule>
    <cfRule type="expression" dxfId="95" priority="2387">
      <formula>K327:K348="ZONA DE OPORTUNIDAD BENEFICIOSA"</formula>
    </cfRule>
    <cfRule type="expression" dxfId="94" priority="2388">
      <formula>K327:K348="ZONA DE OPORTUNIDAD MODERADA"</formula>
    </cfRule>
    <cfRule type="expression" dxfId="93" priority="2389">
      <formula>K327:K348="ZONA DE OPORTUNIDAD BAJA"</formula>
    </cfRule>
  </conditionalFormatting>
  <conditionalFormatting sqref="K332:K333 V332:V333">
    <cfRule type="expression" dxfId="92" priority="2390">
      <formula>K332:K348="ZONA DE OPORTUNIDAD MUY BENEFICIOSA"</formula>
    </cfRule>
    <cfRule type="expression" dxfId="91" priority="2391">
      <formula>K332:K348="ZONA DE OPORTUNIDAD BENEFICIOSA"</formula>
    </cfRule>
    <cfRule type="expression" dxfId="90" priority="2392">
      <formula>K332:K348="ZONA DE OPORTUNIDAD MODERADA"</formula>
    </cfRule>
    <cfRule type="expression" dxfId="89" priority="2393">
      <formula>K332:K348="ZONA DE OPORTUNIDAD BAJA"</formula>
    </cfRule>
  </conditionalFormatting>
  <conditionalFormatting sqref="K337:K338 V337:V338">
    <cfRule type="expression" dxfId="88" priority="2394">
      <formula>K337:K348="ZONA DE OPORTUNIDAD MUY BENEFICIOSA"</formula>
    </cfRule>
    <cfRule type="expression" dxfId="87" priority="2395">
      <formula>K337:K348="ZONA DE OPORTUNIDAD BENEFICIOSA"</formula>
    </cfRule>
    <cfRule type="expression" dxfId="86" priority="2396">
      <formula>K337:K348="ZONA DE OPORTUNIDAD MODERADA"</formula>
    </cfRule>
    <cfRule type="expression" dxfId="85" priority="2397">
      <formula>K337:K348="ZONA DE OPORTUNIDAD BAJA"</formula>
    </cfRule>
  </conditionalFormatting>
  <conditionalFormatting sqref="K342:K343 V342:V343">
    <cfRule type="expression" dxfId="84" priority="2398">
      <formula>K342:K348="ZONA DE OPORTUNIDAD MUY BENEFICIOSA"</formula>
    </cfRule>
    <cfRule type="expression" dxfId="83" priority="2399">
      <formula>K342:K348="ZONA DE OPORTUNIDAD BENEFICIOSA"</formula>
    </cfRule>
    <cfRule type="expression" dxfId="82" priority="2400">
      <formula>K342:K348="ZONA DE OPORTUNIDAD MODERADA"</formula>
    </cfRule>
    <cfRule type="expression" dxfId="81" priority="2401">
      <formula>K342:K348="ZONA DE OPORTUNIDAD BAJA"</formula>
    </cfRule>
  </conditionalFormatting>
  <conditionalFormatting sqref="K347:K348 V347:V348">
    <cfRule type="expression" dxfId="80" priority="2402">
      <formula>K347:K348="ZONA DE OPORTUNIDAD MUY BENEFICIOSA"</formula>
    </cfRule>
    <cfRule type="expression" dxfId="79" priority="2403">
      <formula>K347:K348="ZONA DE OPORTUNIDAD BENEFICIOSA"</formula>
    </cfRule>
    <cfRule type="expression" dxfId="78" priority="2404">
      <formula>K347:K348="ZONA DE OPORTUNIDAD MODERADA"</formula>
    </cfRule>
    <cfRule type="expression" dxfId="77" priority="2405">
      <formula>K347:K348="ZONA DE OPORTUNIDAD BAJA"</formula>
    </cfRule>
  </conditionalFormatting>
  <conditionalFormatting sqref="K324:K326 V324:V326">
    <cfRule type="expression" dxfId="76" priority="2410">
      <formula>K324:K348="ZONA DE OPORTUNIDAD MUY BENEFICIOSA"</formula>
    </cfRule>
    <cfRule type="expression" dxfId="75" priority="2411">
      <formula>K324:K348="ZONA DE OPORTUNIDAD BENEFICIOSA"</formula>
    </cfRule>
    <cfRule type="expression" dxfId="74" priority="2412">
      <formula>K324:K348="ZONA DE OPORTUNIDAD MODERADA"</formula>
    </cfRule>
    <cfRule type="expression" dxfId="73" priority="2413">
      <formula>K324:K348="ZONA DE OPORTUNIDAD BAJA"</formula>
    </cfRule>
  </conditionalFormatting>
  <conditionalFormatting sqref="K329:K331 V329:V331">
    <cfRule type="expression" dxfId="72" priority="2414">
      <formula>K329:K348="ZONA DE OPORTUNIDAD MUY BENEFICIOSA"</formula>
    </cfRule>
    <cfRule type="expression" dxfId="71" priority="2415">
      <formula>K329:K348="ZONA DE OPORTUNIDAD BENEFICIOSA"</formula>
    </cfRule>
    <cfRule type="expression" dxfId="70" priority="2416">
      <formula>K329:K348="ZONA DE OPORTUNIDAD MODERADA"</formula>
    </cfRule>
    <cfRule type="expression" dxfId="69" priority="2417">
      <formula>K329:K348="ZONA DE OPORTUNIDAD BAJA"</formula>
    </cfRule>
  </conditionalFormatting>
  <conditionalFormatting sqref="K334:K336 V334:V336">
    <cfRule type="expression" dxfId="68" priority="2418">
      <formula>K334:K348="ZONA DE OPORTUNIDAD MUY BENEFICIOSA"</formula>
    </cfRule>
    <cfRule type="expression" dxfId="67" priority="2419">
      <formula>K334:K348="ZONA DE OPORTUNIDAD BENEFICIOSA"</formula>
    </cfRule>
    <cfRule type="expression" dxfId="66" priority="2420">
      <formula>K334:K348="ZONA DE OPORTUNIDAD MODERADA"</formula>
    </cfRule>
    <cfRule type="expression" dxfId="65" priority="2421">
      <formula>K334:K348="ZONA DE OPORTUNIDAD BAJA"</formula>
    </cfRule>
  </conditionalFormatting>
  <conditionalFormatting sqref="K339:K341 V339:V341">
    <cfRule type="expression" dxfId="64" priority="2422">
      <formula>K339:K348="ZONA DE OPORTUNIDAD MUY BENEFICIOSA"</formula>
    </cfRule>
    <cfRule type="expression" dxfId="63" priority="2423">
      <formula>K339:K348="ZONA DE OPORTUNIDAD BENEFICIOSA"</formula>
    </cfRule>
    <cfRule type="expression" dxfId="62" priority="2424">
      <formula>K339:K348="ZONA DE OPORTUNIDAD MODERADA"</formula>
    </cfRule>
    <cfRule type="expression" dxfId="61" priority="2425">
      <formula>K339:K348="ZONA DE OPORTUNIDAD BAJA"</formula>
    </cfRule>
  </conditionalFormatting>
  <conditionalFormatting sqref="K344:K346 V344:V346">
    <cfRule type="expression" dxfId="60" priority="2426">
      <formula>K344:K348="ZONA DE OPORTUNIDAD MUY BENEFICIOSA"</formula>
    </cfRule>
    <cfRule type="expression" dxfId="59" priority="2427">
      <formula>K344:K348="ZONA DE OPORTUNIDAD BENEFICIOSA"</formula>
    </cfRule>
    <cfRule type="expression" dxfId="58" priority="2428">
      <formula>K344:K348="ZONA DE OPORTUNIDAD MODERADA"</formula>
    </cfRule>
    <cfRule type="expression" dxfId="57" priority="2429">
      <formula>K344:K348="ZONA DE OPORTUNIDAD BAJA"</formula>
    </cfRule>
  </conditionalFormatting>
  <conditionalFormatting sqref="K322:K323 V322:V323">
    <cfRule type="expression" dxfId="56" priority="2430">
      <formula>K322:K348="ZONA DE RIESGO EXTREMA"</formula>
    </cfRule>
    <cfRule type="expression" dxfId="55" priority="2431">
      <formula>K322:K348="ZONA DE RIESGO ALTA"</formula>
    </cfRule>
    <cfRule type="expression" dxfId="54" priority="2432">
      <formula>K322:K348="ZONA DE RIESGO MODERADA"</formula>
    </cfRule>
    <cfRule type="expression" dxfId="53" priority="2433">
      <formula>K322:K348="ZONA DE RIESGO BAJA"</formula>
    </cfRule>
  </conditionalFormatting>
  <conditionalFormatting sqref="K327:K328 V327:V328">
    <cfRule type="expression" dxfId="52" priority="2434">
      <formula>K327:K348="ZONA DE RIESGO EXTREMA"</formula>
    </cfRule>
    <cfRule type="expression" dxfId="51" priority="2435">
      <formula>K327:K348="ZONA DE RIESGO ALTA"</formula>
    </cfRule>
    <cfRule type="expression" dxfId="50" priority="2436">
      <formula>K327:K348="ZONA DE RIESGO MODERADA"</formula>
    </cfRule>
    <cfRule type="expression" dxfId="49" priority="2437">
      <formula>K327:K348="ZONA DE RIESGO BAJA"</formula>
    </cfRule>
  </conditionalFormatting>
  <conditionalFormatting sqref="K332:K333 V332:V333">
    <cfRule type="expression" dxfId="48" priority="2438">
      <formula>K332:K348="ZONA DE RIESGO EXTREMA"</formula>
    </cfRule>
    <cfRule type="expression" dxfId="47" priority="2439">
      <formula>K332:K348="ZONA DE RIESGO ALTA"</formula>
    </cfRule>
    <cfRule type="expression" dxfId="46" priority="2440">
      <formula>K332:K348="ZONA DE RIESGO MODERADA"</formula>
    </cfRule>
    <cfRule type="expression" dxfId="45" priority="2441">
      <formula>K332:K348="ZONA DE RIESGO BAJA"</formula>
    </cfRule>
  </conditionalFormatting>
  <conditionalFormatting sqref="K337:K338 V337:V338">
    <cfRule type="expression" dxfId="44" priority="2442">
      <formula>K337:K348="ZONA DE RIESGO EXTREMA"</formula>
    </cfRule>
    <cfRule type="expression" dxfId="43" priority="2443">
      <formula>K337:K348="ZONA DE RIESGO ALTA"</formula>
    </cfRule>
    <cfRule type="expression" dxfId="42" priority="2444">
      <formula>K337:K348="ZONA DE RIESGO MODERADA"</formula>
    </cfRule>
    <cfRule type="expression" dxfId="41" priority="2445">
      <formula>K337:K348="ZONA DE RIESGO BAJA"</formula>
    </cfRule>
  </conditionalFormatting>
  <conditionalFormatting sqref="K342:K343 V342:V343">
    <cfRule type="expression" dxfId="40" priority="2446">
      <formula>K342:K348="ZONA DE RIESGO EXTREMA"</formula>
    </cfRule>
    <cfRule type="expression" dxfId="39" priority="2447">
      <formula>K342:K348="ZONA DE RIESGO ALTA"</formula>
    </cfRule>
    <cfRule type="expression" dxfId="38" priority="2448">
      <formula>K342:K348="ZONA DE RIESGO MODERADA"</formula>
    </cfRule>
    <cfRule type="expression" dxfId="37" priority="2449">
      <formula>K342:K348="ZONA DE RIESGO BAJA"</formula>
    </cfRule>
  </conditionalFormatting>
  <conditionalFormatting sqref="K347:K348 V347:V348">
    <cfRule type="expression" dxfId="36" priority="2450">
      <formula>K347:K348="ZONA DE RIESGO EXTREMA"</formula>
    </cfRule>
    <cfRule type="expression" dxfId="35" priority="2451">
      <formula>K347:K348="ZONA DE RIESGO ALTA"</formula>
    </cfRule>
    <cfRule type="expression" dxfId="34" priority="2452">
      <formula>K347:K348="ZONA DE RIESGO MODERADA"</formula>
    </cfRule>
    <cfRule type="expression" dxfId="33" priority="2453">
      <formula>K347:K348="ZONA DE RIESGO BAJA"</formula>
    </cfRule>
  </conditionalFormatting>
  <conditionalFormatting sqref="Q322:Q323">
    <cfRule type="expression" dxfId="32" priority="2502">
      <formula>C322:C348="Oportunidad"</formula>
    </cfRule>
  </conditionalFormatting>
  <conditionalFormatting sqref="Q327:Q328">
    <cfRule type="expression" dxfId="31" priority="2503">
      <formula>C327:C348="Oportunidad"</formula>
    </cfRule>
  </conditionalFormatting>
  <conditionalFormatting sqref="Q332:Q333">
    <cfRule type="expression" dxfId="30" priority="2504">
      <formula>C332:C348="Oportunidad"</formula>
    </cfRule>
  </conditionalFormatting>
  <conditionalFormatting sqref="Q337:Q338">
    <cfRule type="expression" dxfId="29" priority="2505">
      <formula>C337:C348="Oportunidad"</formula>
    </cfRule>
  </conditionalFormatting>
  <conditionalFormatting sqref="Q342:Q343">
    <cfRule type="expression" dxfId="28" priority="2506">
      <formula>C342:C348="Oportunidad"</formula>
    </cfRule>
  </conditionalFormatting>
  <conditionalFormatting sqref="Q347:Q348">
    <cfRule type="expression" dxfId="27" priority="2507">
      <formula>C347:C348="Oportunidad"</formula>
    </cfRule>
  </conditionalFormatting>
  <conditionalFormatting sqref="S322:S323">
    <cfRule type="expression" dxfId="26" priority="2508">
      <formula>C322:C348="Oportunidad"</formula>
    </cfRule>
  </conditionalFormatting>
  <conditionalFormatting sqref="S327:S328">
    <cfRule type="expression" dxfId="25" priority="2509">
      <formula>C327:C348="Oportunidad"</formula>
    </cfRule>
  </conditionalFormatting>
  <conditionalFormatting sqref="S332:S333">
    <cfRule type="expression" dxfId="24" priority="2510">
      <formula>C332:C348="Oportunidad"</formula>
    </cfRule>
  </conditionalFormatting>
  <conditionalFormatting sqref="S337:S338">
    <cfRule type="expression" dxfId="23" priority="2511">
      <formula>C337:C348="Oportunidad"</formula>
    </cfRule>
  </conditionalFormatting>
  <conditionalFormatting sqref="S342:S343">
    <cfRule type="expression" dxfId="22" priority="2512">
      <formula>C342:C348="Oportunidad"</formula>
    </cfRule>
  </conditionalFormatting>
  <conditionalFormatting sqref="S347:S348">
    <cfRule type="expression" dxfId="21" priority="2513">
      <formula>C347:C348="Oportunidad"</formula>
    </cfRule>
  </conditionalFormatting>
  <conditionalFormatting sqref="V322:V323">
    <cfRule type="expression" dxfId="20" priority="2514">
      <formula>C322:C348="Oportunidad"</formula>
    </cfRule>
  </conditionalFormatting>
  <conditionalFormatting sqref="V327:V328">
    <cfRule type="expression" dxfId="19" priority="2515">
      <formula>C327:C348="Oportunidad"</formula>
    </cfRule>
  </conditionalFormatting>
  <conditionalFormatting sqref="V332:V333">
    <cfRule type="expression" dxfId="18" priority="2516">
      <formula>C332:C348="Oportunidad"</formula>
    </cfRule>
  </conditionalFormatting>
  <conditionalFormatting sqref="V337:V338">
    <cfRule type="expression" dxfId="17" priority="2517">
      <formula>C337:C348="Oportunidad"</formula>
    </cfRule>
  </conditionalFormatting>
  <conditionalFormatting sqref="V342:V343">
    <cfRule type="expression" dxfId="16" priority="2518">
      <formula>C342:C348="Oportunidad"</formula>
    </cfRule>
  </conditionalFormatting>
  <conditionalFormatting sqref="V347:V348">
    <cfRule type="expression" dxfId="15" priority="2519">
      <formula>C347:C348="Oportunidad"</formula>
    </cfRule>
  </conditionalFormatting>
  <conditionalFormatting sqref="Q324:Q326">
    <cfRule type="expression" dxfId="14" priority="2545">
      <formula>C324:C348="Oportunidad"</formula>
    </cfRule>
  </conditionalFormatting>
  <conditionalFormatting sqref="Q329:Q331">
    <cfRule type="expression" dxfId="13" priority="2546">
      <formula>C329:C348="Oportunidad"</formula>
    </cfRule>
  </conditionalFormatting>
  <conditionalFormatting sqref="Q334:Q336">
    <cfRule type="expression" dxfId="12" priority="2547">
      <formula>C334:C348="Oportunidad"</formula>
    </cfRule>
  </conditionalFormatting>
  <conditionalFormatting sqref="Q339:Q341">
    <cfRule type="expression" dxfId="11" priority="2548">
      <formula>C339:C348="Oportunidad"</formula>
    </cfRule>
  </conditionalFormatting>
  <conditionalFormatting sqref="Q344:Q346">
    <cfRule type="expression" dxfId="10" priority="2549">
      <formula>C344:C348="Oportunidad"</formula>
    </cfRule>
  </conditionalFormatting>
  <conditionalFormatting sqref="S324:S326">
    <cfRule type="expression" dxfId="9" priority="2551">
      <formula>C324:C348="Oportunidad"</formula>
    </cfRule>
  </conditionalFormatting>
  <conditionalFormatting sqref="S329:S331">
    <cfRule type="expression" dxfId="8" priority="2552">
      <formula>C329:C348="Oportunidad"</formula>
    </cfRule>
  </conditionalFormatting>
  <conditionalFormatting sqref="S334:S336">
    <cfRule type="expression" dxfId="7" priority="2553">
      <formula>C334:C348="Oportunidad"</formula>
    </cfRule>
  </conditionalFormatting>
  <conditionalFormatting sqref="S339:S341">
    <cfRule type="expression" dxfId="6" priority="2554">
      <formula>C339:C348="Oportunidad"</formula>
    </cfRule>
  </conditionalFormatting>
  <conditionalFormatting sqref="S344:S346">
    <cfRule type="expression" dxfId="5" priority="2555">
      <formula>C344:C348="Oportunidad"</formula>
    </cfRule>
  </conditionalFormatting>
  <conditionalFormatting sqref="V324:V326">
    <cfRule type="expression" dxfId="4" priority="2557">
      <formula>C324:C348="Oportunidad"</formula>
    </cfRule>
  </conditionalFormatting>
  <conditionalFormatting sqref="V329:V331">
    <cfRule type="expression" dxfId="3" priority="2558">
      <formula>C329:C348="Oportunidad"</formula>
    </cfRule>
  </conditionalFormatting>
  <conditionalFormatting sqref="V334:V336">
    <cfRule type="expression" dxfId="2" priority="2559">
      <formula>C334:C348="Oportunidad"</formula>
    </cfRule>
  </conditionalFormatting>
  <conditionalFormatting sqref="V339:V341">
    <cfRule type="expression" dxfId="1" priority="2560">
      <formula>C339:C348="Oportunidad"</formula>
    </cfRule>
  </conditionalFormatting>
  <conditionalFormatting sqref="V344:V346">
    <cfRule type="expression" dxfId="0" priority="2561">
      <formula>C344:C348="Oportunidad"</formula>
    </cfRule>
  </conditionalFormatting>
  <hyperlinks>
    <hyperlink ref="N7:P7" location="'Evaluación Controles'!A1" display="EVALUACIÓN DE CONTROLES"/>
    <hyperlink ref="H7" location="'Determina Impacto R. Corrupción'!A1" display="ASIGNACIÓN IMPACTO"/>
  </hyperlinks>
  <pageMargins left="0.70866141732283472" right="0.19685039370078741" top="0.74803149606299213" bottom="0.74803149606299213" header="0.31496062992125984" footer="0.31496062992125984"/>
  <pageSetup paperSize="5" scale="48" orientation="landscape" horizontalDpi="4294967293" r:id="rId1"/>
  <headerFooter>
    <oddHeader>&amp;L&amp;G&amp;C&amp;"-,Negrita"UNIVERSIDAD DE SUCRE
MAPA DE RIESGOS Y OPORTUNIDADES&amp;R&amp;"-,Negrita"VERSIÓN: 3.0
CÓDIGO: FOR-PI-019
VIGENCIA:28/05/2018</oddHeader>
  </headerFooter>
  <rowBreaks count="2" manualBreakCount="2">
    <brk id="28" max="16383" man="1"/>
    <brk id="83" max="16383" man="1"/>
  </rowBreaks>
  <legacyDrawing r:id="rId2"/>
  <legacyDrawingHF r:id="rId3"/>
  <extLst>
    <ext xmlns:x14="http://schemas.microsoft.com/office/spreadsheetml/2009/9/main" uri="{CCE6A557-97BC-4b89-ADB6-D9C93CAAB3DF}">
      <x14:dataValidations xmlns:xm="http://schemas.microsoft.com/office/excel/2006/main" count="43">
        <x14:dataValidation type="list" allowBlank="1" showInputMessage="1" showErrorMessage="1">
          <x14:formula1>
            <xm:f>IF($C$9="Oportunidad",'Etapa 2 - Análisis'!$T$26,'Etapa 3 - Valoración'!$M$3:$M$5)</xm:f>
          </x14:formula1>
          <xm:sqref>N15:N18 N9:N13</xm:sqref>
        </x14:dataValidation>
        <x14:dataValidation type="list" allowBlank="1" showInputMessage="1" showErrorMessage="1">
          <x14:formula1>
            <xm:f>IF($C$24="Oportunidad",'Etapa 2 - Análisis'!$T$26,'Etapa 3 - Valoración'!$M$3:$M$5)</xm:f>
          </x14:formula1>
          <xm:sqref>N24:N28</xm:sqref>
        </x14:dataValidation>
        <x14:dataValidation type="list" allowBlank="1" showInputMessage="1" showErrorMessage="1">
          <x14:formula1>
            <xm:f>IF($C$39="Oportunidad",'Etapa 2 - Análisis'!$T$26,'Etapa 3 - Valoración'!$M$3:$M$5)</xm:f>
          </x14:formula1>
          <xm:sqref>N39:N43</xm:sqref>
        </x14:dataValidation>
        <x14:dataValidation type="list" allowBlank="1" showInputMessage="1" showErrorMessage="1">
          <x14:formula1>
            <xm:f>'Etapa 1 - Identificación'!$I$5:$I$14</xm:f>
          </x14:formula1>
          <xm:sqref>C9:C348</xm:sqref>
        </x14:dataValidation>
        <x14:dataValidation type="list" allowBlank="1" showInputMessage="1" showErrorMessage="1">
          <x14:formula1>
            <xm:f>IF($C$14="Oportunidad",'Etapa 2 - Análisis'!$T$26,'Etapa 3 - Valoración'!$M$3:$M$5)</xm:f>
          </x14:formula1>
          <xm:sqref>N14</xm:sqref>
        </x14:dataValidation>
        <x14:dataValidation type="list" allowBlank="1" showInputMessage="1" showErrorMessage="1">
          <x14:formula1>
            <xm:f>IF($C$19="Oportunidad",'Etapa 2 - Análisis'!$T$26,'Etapa 3 - Valoración'!$M$3:$M$5)</xm:f>
          </x14:formula1>
          <xm:sqref>N19:N23</xm:sqref>
        </x14:dataValidation>
        <x14:dataValidation type="list" allowBlank="1" showInputMessage="1" showErrorMessage="1">
          <x14:formula1>
            <xm:f>IF($C$29="Oportunidad",'Etapa 2 - Análisis'!$T$26,'Etapa 3 - Valoración'!$M$3:$M$5)</xm:f>
          </x14:formula1>
          <xm:sqref>N29:N33</xm:sqref>
        </x14:dataValidation>
        <x14:dataValidation type="list" allowBlank="1" showInputMessage="1" showErrorMessage="1">
          <x14:formula1>
            <xm:f>IF($C$34="Oportunidad",'Etapa 2 - Análisis'!$T$26,'Etapa 3 - Valoración'!$M$3:$M$5)</xm:f>
          </x14:formula1>
          <xm:sqref>N34:N38</xm:sqref>
        </x14:dataValidation>
        <x14:dataValidation type="list" allowBlank="1" showInputMessage="1" showErrorMessage="1">
          <x14:formula1>
            <xm:f>IF($C$44="Oportunidad",'Etapa 2 - Análisis'!$T$26,'Etapa 3 - Valoración'!$M$3:$M$5)</xm:f>
          </x14:formula1>
          <xm:sqref>N44:N48</xm:sqref>
        </x14:dataValidation>
        <x14:dataValidation type="list" allowBlank="1" showInputMessage="1" showErrorMessage="1">
          <x14:formula1>
            <xm:f>IF($C$49="Oportunidad",'Etapa 2 - Análisis'!$T$26,'Etapa 3 - Valoración'!$M$3:$M$5)</xm:f>
          </x14:formula1>
          <xm:sqref>N49:N53</xm:sqref>
        </x14:dataValidation>
        <x14:dataValidation type="list" allowBlank="1" showInputMessage="1" showErrorMessage="1">
          <x14:formula1>
            <xm:f>IF($C$54="Oportunidad",'Etapa 2 - Análisis'!$T$26,'Etapa 3 - Valoración'!$M$3:$M$5)</xm:f>
          </x14:formula1>
          <xm:sqref>N54:N58</xm:sqref>
        </x14:dataValidation>
        <x14:dataValidation type="list" allowBlank="1" showInputMessage="1" showErrorMessage="1">
          <x14:formula1>
            <xm:f>IF($C$59="Oportunidad",'Etapa 2 - Análisis'!$T$26,'Etapa 3 - Valoración'!$M$3:$M$5)</xm:f>
          </x14:formula1>
          <xm:sqref>N59:N63</xm:sqref>
        </x14:dataValidation>
        <x14:dataValidation type="list" allowBlank="1" showInputMessage="1" showErrorMessage="1">
          <x14:formula1>
            <xm:f>IF($C$64="Oportunidad",'Etapa 2 - Análisis'!$T$26,'Etapa 3 - Valoración'!$M$3:$M$5)</xm:f>
          </x14:formula1>
          <xm:sqref>N64:N73</xm:sqref>
        </x14:dataValidation>
        <x14:dataValidation type="list" allowBlank="1" showInputMessage="1" showErrorMessage="1">
          <x14:formula1>
            <xm:f>IF($C$74="Oportunidad",'Etapa 2 - Análisis'!$T$26,'Etapa 3 - Valoración'!$M$3:$M$5)</xm:f>
          </x14:formula1>
          <xm:sqref>N74:N78</xm:sqref>
        </x14:dataValidation>
        <x14:dataValidation type="list" allowBlank="1" showInputMessage="1" showErrorMessage="1">
          <x14:formula1>
            <xm:f>IF($C$79="Oportunidad",'Etapa 2 - Análisis'!$T$26,'Etapa 3 - Valoración'!$M$3:$M$5)</xm:f>
          </x14:formula1>
          <xm:sqref>N79:N83</xm:sqref>
        </x14:dataValidation>
        <x14:dataValidation type="list" allowBlank="1" showInputMessage="1" showErrorMessage="1">
          <x14:formula1>
            <xm:f>IF($C$84="Oportunidad",'Etapa 2 - Análisis'!$T$26,'Etapa 3 - Valoración'!$M$3:$M$5)</xm:f>
          </x14:formula1>
          <xm:sqref>N84:N88</xm:sqref>
        </x14:dataValidation>
        <x14:dataValidation type="list" allowBlank="1" showInputMessage="1" showErrorMessage="1">
          <x14:formula1>
            <xm:f>IF($C$89="Oportunidad",'Etapa 2 - Análisis'!$T$26,'Etapa 3 - Valoración'!$M$3:$M$5)</xm:f>
          </x14:formula1>
          <xm:sqref>N89:N93</xm:sqref>
        </x14:dataValidation>
        <x14:dataValidation type="list" allowBlank="1" showInputMessage="1" showErrorMessage="1">
          <x14:formula1>
            <xm:f>IF($C$94="Oportunidad",'Etapa 2 - Análisis'!$T$26,'Etapa 3 - Valoración'!$M$3:$M$5)</xm:f>
          </x14:formula1>
          <xm:sqref>N94:N98</xm:sqref>
        </x14:dataValidation>
        <x14:dataValidation type="list" allowBlank="1" showInputMessage="1" showErrorMessage="1">
          <x14:formula1>
            <xm:f>IF($C$99="Oportunidad",'Etapa 2 - Análisis'!$T$26,'Etapa 3 - Valoración'!$M$3:$M$5)</xm:f>
          </x14:formula1>
          <xm:sqref>N99:N103</xm:sqref>
        </x14:dataValidation>
        <x14:dataValidation type="list" allowBlank="1" showInputMessage="1" showErrorMessage="1">
          <x14:formula1>
            <xm:f>IF($C$104="Oportunidad",'Etapa 2 - Análisis'!$T$26,'Etapa 3 - Valoración'!$M$3:$M$5)</xm:f>
          </x14:formula1>
          <xm:sqref>N104:N108</xm:sqref>
        </x14:dataValidation>
        <x14:dataValidation type="list" allowBlank="1" showInputMessage="1" showErrorMessage="1">
          <x14:formula1>
            <xm:f>IF($C$109="Oportunidad",'Etapa 2 - Análisis'!$T$26,'Etapa 3 - Valoración'!$M$3:$M$5)</xm:f>
          </x14:formula1>
          <xm:sqref>N109:N113</xm:sqref>
        </x14:dataValidation>
        <x14:dataValidation type="list" allowBlank="1" showInputMessage="1" showErrorMessage="1">
          <x14:formula1>
            <xm:f>IF($C$114="Oportunidad",'Etapa 2 - Análisis'!$T$26,'Etapa 3 - Valoración'!$M$3:$M$5)</xm:f>
          </x14:formula1>
          <xm:sqref>N114:N118</xm:sqref>
        </x14:dataValidation>
        <x14:dataValidation type="list" allowBlank="1" showInputMessage="1" showErrorMessage="1">
          <x14:formula1>
            <xm:f>IF($C$119="Oportunidad",'Etapa 2 - Análisis'!$T$26,'Etapa 3 - Valoración'!$M$3:$M$5)</xm:f>
          </x14:formula1>
          <xm:sqref>N119:N123</xm:sqref>
        </x14:dataValidation>
        <x14:dataValidation type="list" allowBlank="1" showInputMessage="1" showErrorMessage="1">
          <x14:formula1>
            <xm:f>IF($C$124="Oportunidad",'Etapa 2 - Análisis'!$T$26,'Etapa 3 - Valoración'!$M$3:$M$5)</xm:f>
          </x14:formula1>
          <xm:sqref>N124:N128</xm:sqref>
        </x14:dataValidation>
        <x14:dataValidation type="list" allowBlank="1" showInputMessage="1" showErrorMessage="1">
          <x14:formula1>
            <xm:f>IF($C$129="Oportunidad",'Etapa 2 - Análisis'!$T$26,'Etapa 3 - Valoración'!$M$3:$M$5)</xm:f>
          </x14:formula1>
          <xm:sqref>N129:N133</xm:sqref>
        </x14:dataValidation>
        <x14:dataValidation type="list" allowBlank="1" showInputMessage="1" showErrorMessage="1">
          <x14:formula1>
            <xm:f>IF($C$134="Oportunidad",'Etapa 2 - Análisis'!$T$26,'Etapa 3 - Valoración'!$M$3:$M$5)</xm:f>
          </x14:formula1>
          <xm:sqref>N134:N138 N229:N318 N329:N348</xm:sqref>
        </x14:dataValidation>
        <x14:dataValidation type="list" allowBlank="1" showInputMessage="1" showErrorMessage="1">
          <x14:formula1>
            <xm:f>IF($C$139="Oportunidad",'Etapa 2 - Análisis'!$T$26,'Etapa 3 - Valoración'!$M$3:$M$5)</xm:f>
          </x14:formula1>
          <xm:sqref>N139:N143</xm:sqref>
        </x14:dataValidation>
        <x14:dataValidation type="list" allowBlank="1" showInputMessage="1" showErrorMessage="1">
          <x14:formula1>
            <xm:f>IF($C$144="Oportunidad",'Etapa 2 - Análisis'!$T$26,'Etapa 3 - Valoración'!$M$3:$M$5)</xm:f>
          </x14:formula1>
          <xm:sqref>N144:N148</xm:sqref>
        </x14:dataValidation>
        <x14:dataValidation type="list" allowBlank="1" showInputMessage="1" showErrorMessage="1">
          <x14:formula1>
            <xm:f>IF($C$149="Oportunidad",'Etapa 2 - Análisis'!$T$26,'Etapa 3 - Valoración'!$M$3:$M$5)</xm:f>
          </x14:formula1>
          <xm:sqref>N149:N153</xm:sqref>
        </x14:dataValidation>
        <x14:dataValidation type="list" allowBlank="1" showInputMessage="1" showErrorMessage="1">
          <x14:formula1>
            <xm:f>IF($C$154="Oportunidad",'Etapa 2 - Análisis'!$T$26,'Etapa 3 - Valoración'!$M$3:$M$5)</xm:f>
          </x14:formula1>
          <xm:sqref>N154:N158</xm:sqref>
        </x14:dataValidation>
        <x14:dataValidation type="list" allowBlank="1" showInputMessage="1" showErrorMessage="1">
          <x14:formula1>
            <xm:f>IF($C$159="Oportunidad",'Etapa 2 - Análisis'!$T$26,'Etapa 3 - Valoración'!$M$3:$M$5)</xm:f>
          </x14:formula1>
          <xm:sqref>N159:N163</xm:sqref>
        </x14:dataValidation>
        <x14:dataValidation type="list" allowBlank="1" showInputMessage="1" showErrorMessage="1">
          <x14:formula1>
            <xm:f>IF($C$164="Oportunidad",'Etapa 2 - Análisis'!$T$26,'Etapa 3 - Valoración'!$M$3:$M$5)</xm:f>
          </x14:formula1>
          <xm:sqref>N164:N168</xm:sqref>
        </x14:dataValidation>
        <x14:dataValidation type="list" allowBlank="1" showInputMessage="1" showErrorMessage="1">
          <x14:formula1>
            <xm:f>IF($C$169="Oportunidad",'Etapa 2 - Análisis'!$T$26,'Etapa 3 - Valoración'!$M$3:$M$5)</xm:f>
          </x14:formula1>
          <xm:sqref>N169:N173</xm:sqref>
        </x14:dataValidation>
        <x14:dataValidation type="list" allowBlank="1" showInputMessage="1" showErrorMessage="1">
          <x14:formula1>
            <xm:f>IF($C$174="Oportunidad",'Etapa 2 - Análisis'!$T$26,'Etapa 3 - Valoración'!$M$3:$M$5)</xm:f>
          </x14:formula1>
          <xm:sqref>N174:N178</xm:sqref>
        </x14:dataValidation>
        <x14:dataValidation type="list" allowBlank="1" showInputMessage="1" showErrorMessage="1">
          <x14:formula1>
            <xm:f>IF($C$179="Oportunidad",'Etapa 2 - Análisis'!$T$26,'Etapa 3 - Valoración'!$M$3:$M$5)</xm:f>
          </x14:formula1>
          <xm:sqref>N179:N228</xm:sqref>
        </x14:dataValidation>
        <x14:dataValidation type="list" allowBlank="1" showInputMessage="1" showErrorMessage="1">
          <x14:formula1>
            <xm:f>IF($C$34="Oportunidad",'G:\Mi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N323</xm:sqref>
        </x14:dataValidation>
        <x14:dataValidation type="list" allowBlank="1" showInputMessage="1" showErrorMessage="1">
          <x14:formula1>
            <xm:f>IF($C$39="Oportunidad",'G:\Mi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N324:N328</xm:sqref>
        </x14:dataValidation>
        <x14:dataValidation type="list" allowBlank="1" showInputMessage="1" showErrorMessage="1">
          <x14:formula1>
            <xm:f>IF($C$24="Oportunidad",'G:\Mi unidad\DOC. TRABAJO ANGELA GUERRA_22-12-21\UNISUCRE_PLANEACION_22-12-21\RIESGOS\Mapas de Riesgo y Oportunidades Procesos-Dependencias Unisucre 2021_TODOS\[12. Mapa de Riesgos 2021_TI.xlsx]Etapa 2 - Análisis'!#REF!,'G:\Mi unidad\DOC. TRABAJO ANGELA GUERRA_22-12-21\UNISUCRE_PLANEACION_22-12-21\RIESGOS\Mapas de Riesgo y Oportunidades Procesos-Dependencias Unisucre 2021_TODOS\[12. Mapa de Riesgos 2021_TI.xlsx]Etapa 3 - Valoración'!#REF!)</xm:f>
          </x14:formula1>
          <xm:sqref>N319:N322</xm:sqref>
        </x14:dataValidation>
        <x14:dataValidation type="list" allowBlank="1" showInputMessage="1" showErrorMessage="1">
          <x14:formula1>
            <xm:f>IF(C9="Oportunidad",'Etapa 2 - Análisis'!$T$21:$T$24,'Etapa 2 - Análisis'!$T$3:$T$8)</xm:f>
          </x14:formula1>
          <xm:sqref>F9:F348</xm:sqref>
        </x14:dataValidation>
        <x14:dataValidation type="list" allowBlank="1" showInputMessage="1" showErrorMessage="1">
          <x14:formula1>
            <xm:f>IF(C9="Riesgo de Corrupción",'Etapa 2 - Análisis'!$U$12:$U$15,IF(C9="Oportunidad",'Etapa 2 - Análisis'!$U$21:$U$24,'Etapa 2 - Análisis'!$U$3:$U$8))</xm:f>
          </x14:formula1>
          <xm:sqref>H9:H348</xm:sqref>
        </x14:dataValidation>
        <x14:dataValidation type="list" allowBlank="1" showInputMessage="1" showErrorMessage="1">
          <x14:formula1>
            <xm:f>IF(C9="Riesgo de Corrupción",'Etapa 2 - Análisis'!$Z$18:$Z$21,IF(C9="Oportunidad",'Etapa 2 - Análisis'!$AA$17:$AA$19,'Etapa 2 - Análisis'!$Z$17:$Z$21))</xm:f>
          </x14:formula1>
          <xm:sqref>L9:L348</xm:sqref>
        </x14:dataValidation>
        <x14:dataValidation type="list" allowBlank="1" showInputMessage="1" showErrorMessage="1">
          <x14:formula1>
            <xm:f>IF(C9="Oportunidad",'Etapa 2 - Análisis'!$T$26,'Etapa 2 - Análisis'!$T$3:$T$8)</xm:f>
          </x14:formula1>
          <xm:sqref>Q9:Q348</xm:sqref>
        </x14:dataValidation>
        <x14:dataValidation type="list" allowBlank="1" showInputMessage="1" showErrorMessage="1">
          <x14:formula1>
            <xm:f>IF(C9="Riesgo de Corrupción",'Etapa 2 - Análisis'!$U$12:$U$15,IF(C9="Oportunidad",'Etapa 2 - Análisis'!$T$26,'Etapa 2 - Análisis'!$U$3:$U$8))</xm:f>
          </x14:formula1>
          <xm:sqref>S9:S348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60" zoomScaleNormal="60" workbookViewId="0">
      <selection activeCell="F30" sqref="F30"/>
    </sheetView>
  </sheetViews>
  <sheetFormatPr baseColWidth="10" defaultRowHeight="15" x14ac:dyDescent="0.25"/>
  <cols>
    <col min="1" max="1" width="19.125" customWidth="1"/>
    <col min="2" max="2" width="23" customWidth="1"/>
    <col min="3" max="3" width="39.75" customWidth="1"/>
    <col min="4" max="4" width="5.625" customWidth="1"/>
    <col min="5" max="5" width="27.375" customWidth="1"/>
    <col min="6" max="6" width="37" customWidth="1"/>
    <col min="7" max="7" width="39.75" customWidth="1"/>
    <col min="9" max="9" width="22" hidden="1" customWidth="1"/>
  </cols>
  <sheetData>
    <row r="1" spans="1:9" ht="24" customHeight="1" thickBot="1" x14ac:dyDescent="0.3">
      <c r="A1" s="391" t="s">
        <v>372</v>
      </c>
      <c r="B1" s="391"/>
      <c r="C1" s="391"/>
      <c r="D1" s="391"/>
    </row>
    <row r="2" spans="1:9" ht="21" customHeight="1" x14ac:dyDescent="0.35">
      <c r="A2" s="392" t="s">
        <v>1</v>
      </c>
      <c r="B2" s="393"/>
      <c r="C2" s="393"/>
      <c r="D2" s="393"/>
      <c r="E2" s="393"/>
      <c r="F2" s="393"/>
      <c r="G2" s="394"/>
    </row>
    <row r="3" spans="1:9" ht="36.75" customHeight="1" x14ac:dyDescent="0.25">
      <c r="A3" s="395" t="s">
        <v>72</v>
      </c>
      <c r="B3" s="396"/>
      <c r="C3" s="396"/>
      <c r="D3" s="396"/>
      <c r="E3" s="396"/>
      <c r="F3" s="396"/>
      <c r="G3" s="397"/>
    </row>
    <row r="4" spans="1:9" x14ac:dyDescent="0.25">
      <c r="I4" s="43" t="s">
        <v>227</v>
      </c>
    </row>
    <row r="5" spans="1:9" x14ac:dyDescent="0.25">
      <c r="A5" s="382" t="s">
        <v>270</v>
      </c>
      <c r="B5" s="382"/>
      <c r="C5" s="382"/>
      <c r="E5" s="382" t="s">
        <v>271</v>
      </c>
      <c r="F5" s="382"/>
      <c r="G5" s="382"/>
      <c r="I5" s="4" t="s">
        <v>197</v>
      </c>
    </row>
    <row r="6" spans="1:9" ht="36" customHeight="1" x14ac:dyDescent="0.25">
      <c r="A6" s="383" t="s">
        <v>2</v>
      </c>
      <c r="B6" s="390" t="s">
        <v>3</v>
      </c>
      <c r="C6" s="1" t="s">
        <v>4</v>
      </c>
      <c r="E6" s="37" t="s">
        <v>197</v>
      </c>
      <c r="F6" s="384" t="s">
        <v>190</v>
      </c>
      <c r="G6" s="384"/>
      <c r="I6" s="4" t="s">
        <v>327</v>
      </c>
    </row>
    <row r="7" spans="1:9" ht="24" customHeight="1" x14ac:dyDescent="0.25">
      <c r="A7" s="383"/>
      <c r="B7" s="390"/>
      <c r="C7" s="1" t="s">
        <v>5</v>
      </c>
      <c r="E7" s="37" t="s">
        <v>198</v>
      </c>
      <c r="F7" s="384" t="s">
        <v>191</v>
      </c>
      <c r="G7" s="384"/>
      <c r="I7" s="4" t="s">
        <v>328</v>
      </c>
    </row>
    <row r="8" spans="1:9" ht="37.5" customHeight="1" x14ac:dyDescent="0.25">
      <c r="A8" s="383"/>
      <c r="B8" s="390"/>
      <c r="C8" s="1" t="s">
        <v>6</v>
      </c>
      <c r="E8" s="37" t="s">
        <v>199</v>
      </c>
      <c r="F8" s="384" t="s">
        <v>192</v>
      </c>
      <c r="G8" s="384"/>
      <c r="I8" s="4" t="s">
        <v>329</v>
      </c>
    </row>
    <row r="9" spans="1:9" ht="37.5" customHeight="1" x14ac:dyDescent="0.25">
      <c r="A9" s="383"/>
      <c r="B9" s="390"/>
      <c r="C9" s="1" t="s">
        <v>7</v>
      </c>
      <c r="E9" s="37" t="s">
        <v>200</v>
      </c>
      <c r="F9" s="384" t="s">
        <v>193</v>
      </c>
      <c r="G9" s="384"/>
      <c r="I9" s="4" t="s">
        <v>330</v>
      </c>
    </row>
    <row r="10" spans="1:9" ht="23.25" customHeight="1" x14ac:dyDescent="0.25">
      <c r="A10" s="383"/>
      <c r="B10" s="390"/>
      <c r="C10" s="1" t="s">
        <v>8</v>
      </c>
      <c r="E10" s="37" t="s">
        <v>201</v>
      </c>
      <c r="F10" s="384" t="s">
        <v>194</v>
      </c>
      <c r="G10" s="384"/>
      <c r="I10" s="4" t="s">
        <v>331</v>
      </c>
    </row>
    <row r="11" spans="1:9" ht="26.25" customHeight="1" x14ac:dyDescent="0.25">
      <c r="A11" s="383"/>
      <c r="B11" s="390" t="s">
        <v>9</v>
      </c>
      <c r="C11" s="1" t="s">
        <v>10</v>
      </c>
      <c r="E11" s="37" t="s">
        <v>202</v>
      </c>
      <c r="F11" s="384" t="s">
        <v>195</v>
      </c>
      <c r="G11" s="384"/>
      <c r="I11" s="4" t="s">
        <v>333</v>
      </c>
    </row>
    <row r="12" spans="1:9" ht="27.75" customHeight="1" x14ac:dyDescent="0.25">
      <c r="A12" s="383"/>
      <c r="B12" s="390"/>
      <c r="C12" s="1" t="s">
        <v>11</v>
      </c>
      <c r="E12" s="37" t="s">
        <v>203</v>
      </c>
      <c r="F12" s="384" t="s">
        <v>323</v>
      </c>
      <c r="G12" s="384"/>
      <c r="I12" s="4" t="s">
        <v>332</v>
      </c>
    </row>
    <row r="13" spans="1:9" ht="24.75" customHeight="1" x14ac:dyDescent="0.25">
      <c r="A13" s="383"/>
      <c r="B13" s="390"/>
      <c r="C13" s="1" t="s">
        <v>12</v>
      </c>
      <c r="E13" s="37" t="s">
        <v>204</v>
      </c>
      <c r="F13" s="384" t="s">
        <v>196</v>
      </c>
      <c r="G13" s="384"/>
      <c r="I13" s="4" t="s">
        <v>288</v>
      </c>
    </row>
    <row r="14" spans="1:9" x14ac:dyDescent="0.25">
      <c r="A14" s="383"/>
      <c r="B14" s="390"/>
      <c r="C14" s="1" t="s">
        <v>13</v>
      </c>
      <c r="E14" s="44"/>
      <c r="I14" s="4" t="s">
        <v>218</v>
      </c>
    </row>
    <row r="15" spans="1:9" x14ac:dyDescent="0.25">
      <c r="A15" s="383"/>
      <c r="B15" s="390" t="s">
        <v>14</v>
      </c>
      <c r="C15" s="1" t="s">
        <v>15</v>
      </c>
    </row>
    <row r="16" spans="1:9" ht="24" customHeight="1" x14ac:dyDescent="0.25">
      <c r="A16" s="383"/>
      <c r="B16" s="390"/>
      <c r="C16" s="1" t="s">
        <v>16</v>
      </c>
      <c r="E16" s="383" t="s">
        <v>305</v>
      </c>
      <c r="F16" s="383"/>
    </row>
    <row r="17" spans="1:6" x14ac:dyDescent="0.25">
      <c r="A17" s="383"/>
      <c r="B17" s="390"/>
      <c r="C17" s="1" t="s">
        <v>17</v>
      </c>
      <c r="E17" s="384" t="s">
        <v>300</v>
      </c>
      <c r="F17" s="384"/>
    </row>
    <row r="18" spans="1:6" x14ac:dyDescent="0.25">
      <c r="A18" s="383"/>
      <c r="B18" s="390" t="s">
        <v>18</v>
      </c>
      <c r="C18" s="1" t="s">
        <v>19</v>
      </c>
      <c r="E18" s="384" t="s">
        <v>301</v>
      </c>
      <c r="F18" s="384"/>
    </row>
    <row r="19" spans="1:6" x14ac:dyDescent="0.25">
      <c r="A19" s="383"/>
      <c r="B19" s="390"/>
      <c r="C19" s="1" t="s">
        <v>20</v>
      </c>
      <c r="E19" s="384" t="s">
        <v>302</v>
      </c>
      <c r="F19" s="384"/>
    </row>
    <row r="20" spans="1:6" x14ac:dyDescent="0.25">
      <c r="A20" s="383"/>
      <c r="B20" s="390"/>
      <c r="C20" s="1" t="s">
        <v>21</v>
      </c>
      <c r="E20" s="384" t="s">
        <v>303</v>
      </c>
      <c r="F20" s="384"/>
    </row>
    <row r="21" spans="1:6" x14ac:dyDescent="0.25">
      <c r="A21" s="383"/>
      <c r="B21" s="390" t="s">
        <v>22</v>
      </c>
      <c r="C21" s="1" t="s">
        <v>23</v>
      </c>
      <c r="E21" s="384" t="s">
        <v>304</v>
      </c>
      <c r="F21" s="384"/>
    </row>
    <row r="22" spans="1:6" x14ac:dyDescent="0.25">
      <c r="A22" s="383"/>
      <c r="B22" s="390"/>
      <c r="C22" s="1" t="s">
        <v>24</v>
      </c>
      <c r="E22" s="385"/>
      <c r="F22" s="385"/>
    </row>
    <row r="23" spans="1:6" x14ac:dyDescent="0.25">
      <c r="A23" s="383"/>
      <c r="B23" s="390"/>
      <c r="C23" s="1" t="s">
        <v>25</v>
      </c>
      <c r="E23" s="385"/>
      <c r="F23" s="385"/>
    </row>
    <row r="24" spans="1:6" x14ac:dyDescent="0.25">
      <c r="A24" s="383"/>
      <c r="B24" s="390"/>
      <c r="C24" s="1" t="s">
        <v>26</v>
      </c>
      <c r="E24" s="385"/>
      <c r="F24" s="385"/>
    </row>
    <row r="25" spans="1:6" ht="24" x14ac:dyDescent="0.25">
      <c r="A25" s="383"/>
      <c r="B25" s="390" t="s">
        <v>27</v>
      </c>
      <c r="C25" s="1" t="s">
        <v>28</v>
      </c>
    </row>
    <row r="26" spans="1:6" ht="24" x14ac:dyDescent="0.25">
      <c r="A26" s="383"/>
      <c r="B26" s="390"/>
      <c r="C26" s="1" t="s">
        <v>29</v>
      </c>
    </row>
    <row r="27" spans="1:6" x14ac:dyDescent="0.25">
      <c r="A27" s="383" t="s">
        <v>30</v>
      </c>
      <c r="B27" s="390" t="s">
        <v>31</v>
      </c>
      <c r="C27" s="1" t="s">
        <v>32</v>
      </c>
    </row>
    <row r="28" spans="1:6" x14ac:dyDescent="0.25">
      <c r="A28" s="383"/>
      <c r="B28" s="390"/>
      <c r="C28" s="1" t="s">
        <v>33</v>
      </c>
    </row>
    <row r="29" spans="1:6" x14ac:dyDescent="0.25">
      <c r="A29" s="383"/>
      <c r="B29" s="390"/>
      <c r="C29" s="1" t="s">
        <v>34</v>
      </c>
    </row>
    <row r="30" spans="1:6" x14ac:dyDescent="0.25">
      <c r="A30" s="383"/>
      <c r="B30" s="390"/>
      <c r="C30" s="1" t="s">
        <v>35</v>
      </c>
    </row>
    <row r="31" spans="1:6" x14ac:dyDescent="0.25">
      <c r="A31" s="383"/>
      <c r="B31" s="390" t="s">
        <v>36</v>
      </c>
      <c r="C31" s="1" t="s">
        <v>37</v>
      </c>
    </row>
    <row r="32" spans="1:6" x14ac:dyDescent="0.25">
      <c r="A32" s="383"/>
      <c r="B32" s="390"/>
      <c r="C32" s="1" t="s">
        <v>38</v>
      </c>
    </row>
    <row r="33" spans="1:3" x14ac:dyDescent="0.25">
      <c r="A33" s="383"/>
      <c r="B33" s="390"/>
      <c r="C33" s="1" t="s">
        <v>39</v>
      </c>
    </row>
    <row r="34" spans="1:3" x14ac:dyDescent="0.25">
      <c r="A34" s="383"/>
      <c r="B34" s="390" t="s">
        <v>40</v>
      </c>
      <c r="C34" s="1" t="s">
        <v>41</v>
      </c>
    </row>
    <row r="35" spans="1:3" x14ac:dyDescent="0.25">
      <c r="A35" s="383"/>
      <c r="B35" s="390"/>
      <c r="C35" s="1" t="s">
        <v>42</v>
      </c>
    </row>
    <row r="36" spans="1:3" x14ac:dyDescent="0.25">
      <c r="A36" s="383"/>
      <c r="B36" s="390"/>
      <c r="C36" s="1" t="s">
        <v>43</v>
      </c>
    </row>
    <row r="37" spans="1:3" x14ac:dyDescent="0.25">
      <c r="A37" s="383"/>
      <c r="B37" s="390"/>
      <c r="C37" s="1" t="s">
        <v>44</v>
      </c>
    </row>
    <row r="38" spans="1:3" x14ac:dyDescent="0.25">
      <c r="A38" s="383"/>
      <c r="B38" s="390"/>
      <c r="C38" s="1" t="s">
        <v>45</v>
      </c>
    </row>
    <row r="39" spans="1:3" x14ac:dyDescent="0.25">
      <c r="A39" s="383"/>
      <c r="B39" s="390"/>
      <c r="C39" s="1" t="s">
        <v>46</v>
      </c>
    </row>
    <row r="40" spans="1:3" x14ac:dyDescent="0.25">
      <c r="A40" s="383"/>
      <c r="B40" s="390"/>
      <c r="C40" s="1" t="s">
        <v>47</v>
      </c>
    </row>
    <row r="41" spans="1:3" x14ac:dyDescent="0.25">
      <c r="A41" s="383"/>
      <c r="B41" s="390" t="s">
        <v>48</v>
      </c>
      <c r="C41" s="1" t="s">
        <v>49</v>
      </c>
    </row>
    <row r="42" spans="1:3" x14ac:dyDescent="0.25">
      <c r="A42" s="383"/>
      <c r="B42" s="390"/>
      <c r="C42" s="1" t="s">
        <v>50</v>
      </c>
    </row>
    <row r="43" spans="1:3" x14ac:dyDescent="0.25">
      <c r="A43" s="383"/>
      <c r="B43" s="390"/>
      <c r="C43" s="1" t="s">
        <v>26</v>
      </c>
    </row>
    <row r="44" spans="1:3" x14ac:dyDescent="0.25">
      <c r="A44" s="383"/>
      <c r="B44" s="390"/>
      <c r="C44" s="1" t="s">
        <v>51</v>
      </c>
    </row>
    <row r="45" spans="1:3" ht="17.25" customHeight="1" x14ac:dyDescent="0.25">
      <c r="A45" s="383"/>
      <c r="B45" s="390"/>
      <c r="C45" s="1" t="s">
        <v>52</v>
      </c>
    </row>
    <row r="46" spans="1:3" x14ac:dyDescent="0.25">
      <c r="A46" s="383"/>
      <c r="B46" s="390" t="s">
        <v>53</v>
      </c>
      <c r="C46" s="1" t="s">
        <v>54</v>
      </c>
    </row>
    <row r="47" spans="1:3" x14ac:dyDescent="0.25">
      <c r="A47" s="383"/>
      <c r="B47" s="390"/>
      <c r="C47" s="1" t="s">
        <v>55</v>
      </c>
    </row>
    <row r="48" spans="1:3" x14ac:dyDescent="0.25">
      <c r="A48" s="383"/>
      <c r="B48" s="390"/>
      <c r="C48" s="1" t="s">
        <v>56</v>
      </c>
    </row>
    <row r="49" spans="1:3" x14ac:dyDescent="0.25">
      <c r="A49" s="383"/>
      <c r="B49" s="390"/>
      <c r="C49" s="1" t="s">
        <v>57</v>
      </c>
    </row>
    <row r="50" spans="1:3" x14ac:dyDescent="0.25">
      <c r="A50" s="383"/>
      <c r="B50" s="390" t="s">
        <v>58</v>
      </c>
      <c r="C50" s="1" t="s">
        <v>59</v>
      </c>
    </row>
    <row r="51" spans="1:3" ht="24" x14ac:dyDescent="0.25">
      <c r="A51" s="383"/>
      <c r="B51" s="390"/>
      <c r="C51" s="1" t="s">
        <v>60</v>
      </c>
    </row>
    <row r="52" spans="1:3" x14ac:dyDescent="0.25">
      <c r="A52" s="383" t="s">
        <v>61</v>
      </c>
      <c r="B52" s="2" t="s">
        <v>62</v>
      </c>
      <c r="C52" s="1" t="s">
        <v>63</v>
      </c>
    </row>
    <row r="53" spans="1:3" ht="24" x14ac:dyDescent="0.25">
      <c r="A53" s="383"/>
      <c r="B53" s="2" t="s">
        <v>64</v>
      </c>
      <c r="C53" s="1" t="s">
        <v>65</v>
      </c>
    </row>
    <row r="54" spans="1:3" ht="24" x14ac:dyDescent="0.25">
      <c r="A54" s="383"/>
      <c r="B54" s="2" t="s">
        <v>66</v>
      </c>
      <c r="C54" s="1" t="s">
        <v>67</v>
      </c>
    </row>
    <row r="55" spans="1:3" ht="24" x14ac:dyDescent="0.25">
      <c r="A55" s="383"/>
      <c r="B55" s="2" t="s">
        <v>324</v>
      </c>
      <c r="C55" s="1" t="s">
        <v>68</v>
      </c>
    </row>
    <row r="56" spans="1:3" ht="24" x14ac:dyDescent="0.25">
      <c r="A56" s="383"/>
      <c r="B56" s="2" t="s">
        <v>325</v>
      </c>
      <c r="C56" s="1" t="s">
        <v>69</v>
      </c>
    </row>
    <row r="57" spans="1:3" ht="39.75" customHeight="1" x14ac:dyDescent="0.25">
      <c r="A57" s="383"/>
      <c r="B57" s="2" t="s">
        <v>70</v>
      </c>
      <c r="C57" s="1" t="s">
        <v>71</v>
      </c>
    </row>
    <row r="58" spans="1:3" x14ac:dyDescent="0.25">
      <c r="A58" s="3"/>
    </row>
    <row r="60" spans="1:3" x14ac:dyDescent="0.25">
      <c r="A60" s="389" t="s">
        <v>73</v>
      </c>
      <c r="B60" s="389"/>
      <c r="C60" s="389"/>
    </row>
    <row r="61" spans="1:3" x14ac:dyDescent="0.25">
      <c r="A61" s="386" t="s">
        <v>74</v>
      </c>
      <c r="B61" s="387"/>
      <c r="C61" s="388"/>
    </row>
    <row r="62" spans="1:3" x14ac:dyDescent="0.25">
      <c r="A62" s="386" t="s">
        <v>75</v>
      </c>
      <c r="B62" s="387"/>
      <c r="C62" s="388"/>
    </row>
    <row r="63" spans="1:3" x14ac:dyDescent="0.25">
      <c r="A63" s="386" t="s">
        <v>76</v>
      </c>
      <c r="B63" s="387"/>
      <c r="C63" s="388"/>
    </row>
    <row r="64" spans="1:3" x14ac:dyDescent="0.25">
      <c r="A64" s="386" t="s">
        <v>77</v>
      </c>
      <c r="B64" s="387"/>
      <c r="C64" s="388"/>
    </row>
    <row r="67" spans="1:3" ht="15" customHeight="1" x14ac:dyDescent="0.25">
      <c r="A67" s="26" t="s">
        <v>308</v>
      </c>
      <c r="B67" s="25"/>
      <c r="C67" s="25"/>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X742739"/>
  <sheetViews>
    <sheetView topLeftCell="I1" zoomScale="60" zoomScaleNormal="60" workbookViewId="0">
      <selection activeCell="AU1" sqref="AU1:AU1048576"/>
    </sheetView>
  </sheetViews>
  <sheetFormatPr baseColWidth="10" defaultRowHeight="15" x14ac:dyDescent="0.25"/>
  <cols>
    <col min="1" max="1" width="7.375" customWidth="1"/>
    <col min="2" max="2" width="15.875" customWidth="1"/>
    <col min="3" max="3" width="32.125" customWidth="1"/>
    <col min="4" max="4" width="36.75" customWidth="1"/>
    <col min="5" max="5" width="6.75" customWidth="1"/>
    <col min="6" max="6" width="5" customWidth="1"/>
    <col min="7" max="7" width="13.375" customWidth="1"/>
    <col min="8" max="8" width="16.625" customWidth="1"/>
    <col min="9" max="9" width="15.625" customWidth="1"/>
    <col min="10" max="10" width="18.875" customWidth="1"/>
    <col min="11" max="11" width="19.125" customWidth="1"/>
    <col min="12" max="12" width="19.625" customWidth="1"/>
    <col min="13" max="13" width="9.375" customWidth="1"/>
    <col min="14" max="14" width="4.375" style="70" customWidth="1"/>
    <col min="15" max="15" width="14.125" style="70" customWidth="1"/>
    <col min="16" max="16" width="21.75" style="70" customWidth="1"/>
    <col min="17" max="17" width="18.875" style="70" customWidth="1"/>
    <col min="18" max="18" width="19.625" style="70" customWidth="1"/>
    <col min="19" max="19" width="9.75" style="30" customWidth="1"/>
    <col min="20" max="20" width="27.625" hidden="1" customWidth="1"/>
    <col min="21" max="21" width="18.875" hidden="1" customWidth="1"/>
    <col min="22" max="22" width="21" hidden="1" customWidth="1"/>
    <col min="23" max="23" width="25.375" hidden="1" customWidth="1"/>
    <col min="24" max="24" width="24" hidden="1" customWidth="1"/>
    <col min="25" max="25" width="23.875" hidden="1" customWidth="1"/>
    <col min="26" max="26" width="24.25" hidden="1" customWidth="1"/>
    <col min="27" max="27" width="22.375" hidden="1" customWidth="1"/>
    <col min="28" max="28" width="20.25" hidden="1" customWidth="1"/>
    <col min="29" max="29" width="21" hidden="1" customWidth="1"/>
    <col min="30" max="30" width="17.375" hidden="1" customWidth="1"/>
    <col min="31" max="31" width="12.625" hidden="1" customWidth="1"/>
    <col min="32" max="32" width="13.25" hidden="1" customWidth="1"/>
    <col min="33" max="33" width="20" hidden="1" customWidth="1"/>
    <col min="34" max="34" width="21.125" hidden="1" customWidth="1"/>
    <col min="35" max="35" width="18.625" hidden="1" customWidth="1"/>
    <col min="36" max="36" width="14.75" hidden="1" customWidth="1"/>
    <col min="37" max="37" width="11.125" hidden="1" customWidth="1"/>
    <col min="38" max="38" width="12.875" hidden="1" customWidth="1"/>
    <col min="39" max="39" width="11.375" hidden="1" customWidth="1"/>
    <col min="40" max="40" width="9.625" hidden="1" customWidth="1"/>
    <col min="41" max="41" width="10.25" hidden="1" customWidth="1"/>
    <col min="42" max="42" width="14.25" hidden="1" customWidth="1"/>
    <col min="43" max="43" width="10.75" hidden="1" customWidth="1"/>
    <col min="44" max="44" width="8.125" hidden="1" customWidth="1"/>
    <col min="45" max="45" width="10" hidden="1" customWidth="1"/>
    <col min="46" max="46" width="13.625" hidden="1" customWidth="1"/>
    <col min="47" max="47" width="24.25" hidden="1" customWidth="1"/>
    <col min="48" max="48" width="12.375" hidden="1" customWidth="1"/>
    <col min="49" max="49" width="13.125" hidden="1" customWidth="1"/>
    <col min="50" max="50" width="12.25" customWidth="1"/>
  </cols>
  <sheetData>
    <row r="1" spans="1:49" ht="28.5" customHeight="1" thickBot="1" x14ac:dyDescent="0.3">
      <c r="A1" s="418" t="s">
        <v>372</v>
      </c>
      <c r="B1" s="418"/>
      <c r="C1" s="418"/>
      <c r="D1" s="418"/>
      <c r="E1" s="418"/>
      <c r="T1" s="400" t="s">
        <v>219</v>
      </c>
      <c r="U1" s="400"/>
      <c r="W1" s="357" t="s">
        <v>219</v>
      </c>
      <c r="X1" s="33" t="s">
        <v>215</v>
      </c>
      <c r="Y1" s="32" t="s">
        <v>208</v>
      </c>
      <c r="Z1" s="32" t="s">
        <v>208</v>
      </c>
      <c r="AA1" s="32" t="s">
        <v>208</v>
      </c>
      <c r="AB1" s="32" t="s">
        <v>208</v>
      </c>
      <c r="AC1" s="32" t="s">
        <v>208</v>
      </c>
      <c r="AD1" s="32" t="s">
        <v>207</v>
      </c>
      <c r="AE1" s="32" t="s">
        <v>207</v>
      </c>
      <c r="AF1" s="32" t="s">
        <v>207</v>
      </c>
      <c r="AG1" s="32" t="s">
        <v>207</v>
      </c>
      <c r="AH1" s="32" t="s">
        <v>207</v>
      </c>
      <c r="AI1" s="32" t="s">
        <v>206</v>
      </c>
      <c r="AJ1" s="32" t="s">
        <v>206</v>
      </c>
      <c r="AK1" s="32" t="s">
        <v>206</v>
      </c>
      <c r="AL1" s="32" t="s">
        <v>206</v>
      </c>
      <c r="AM1" s="32" t="s">
        <v>206</v>
      </c>
      <c r="AN1" s="32" t="s">
        <v>205</v>
      </c>
      <c r="AO1" s="32" t="s">
        <v>205</v>
      </c>
      <c r="AP1" s="32" t="s">
        <v>205</v>
      </c>
      <c r="AQ1" s="32" t="s">
        <v>205</v>
      </c>
      <c r="AR1" s="32" t="s">
        <v>205</v>
      </c>
      <c r="AS1" s="32" t="s">
        <v>209</v>
      </c>
      <c r="AT1" s="32" t="s">
        <v>209</v>
      </c>
      <c r="AU1" s="32" t="s">
        <v>209</v>
      </c>
      <c r="AV1" s="32" t="s">
        <v>209</v>
      </c>
      <c r="AW1" s="32" t="s">
        <v>209</v>
      </c>
    </row>
    <row r="2" spans="1:49" ht="21" customHeight="1" thickBot="1" x14ac:dyDescent="0.3">
      <c r="B2" s="405" t="s">
        <v>78</v>
      </c>
      <c r="C2" s="406"/>
      <c r="D2" s="406"/>
      <c r="E2" s="406"/>
      <c r="F2" s="406"/>
      <c r="G2" s="406"/>
      <c r="H2" s="406"/>
      <c r="I2" s="406"/>
      <c r="J2" s="406"/>
      <c r="K2" s="406"/>
      <c r="L2" s="406"/>
      <c r="M2" s="406"/>
      <c r="N2" s="406"/>
      <c r="O2" s="406"/>
      <c r="P2" s="406"/>
      <c r="Q2" s="406"/>
      <c r="R2" s="407"/>
      <c r="S2" s="71"/>
      <c r="T2" s="33" t="s">
        <v>215</v>
      </c>
      <c r="U2" s="33" t="s">
        <v>138</v>
      </c>
      <c r="W2" s="357"/>
      <c r="X2" s="33" t="s">
        <v>138</v>
      </c>
      <c r="Y2" s="32" t="s">
        <v>210</v>
      </c>
      <c r="Z2" s="32" t="s">
        <v>211</v>
      </c>
      <c r="AA2" s="29" t="s">
        <v>212</v>
      </c>
      <c r="AB2" s="32" t="s">
        <v>213</v>
      </c>
      <c r="AC2" s="32" t="s">
        <v>214</v>
      </c>
      <c r="AD2" s="32" t="s">
        <v>210</v>
      </c>
      <c r="AE2" s="32" t="s">
        <v>211</v>
      </c>
      <c r="AF2" s="29" t="s">
        <v>212</v>
      </c>
      <c r="AG2" s="32" t="s">
        <v>213</v>
      </c>
      <c r="AH2" s="32" t="s">
        <v>214</v>
      </c>
      <c r="AI2" s="32" t="s">
        <v>210</v>
      </c>
      <c r="AJ2" s="32" t="s">
        <v>211</v>
      </c>
      <c r="AK2" s="29" t="s">
        <v>212</v>
      </c>
      <c r="AL2" s="32" t="s">
        <v>213</v>
      </c>
      <c r="AM2" s="32" t="s">
        <v>214</v>
      </c>
      <c r="AN2" s="32" t="s">
        <v>210</v>
      </c>
      <c r="AO2" s="32" t="s">
        <v>211</v>
      </c>
      <c r="AP2" s="29" t="s">
        <v>212</v>
      </c>
      <c r="AQ2" s="32" t="s">
        <v>213</v>
      </c>
      <c r="AR2" s="32" t="s">
        <v>214</v>
      </c>
      <c r="AS2" s="32" t="s">
        <v>210</v>
      </c>
      <c r="AT2" s="32" t="s">
        <v>211</v>
      </c>
      <c r="AU2" s="29" t="s">
        <v>212</v>
      </c>
      <c r="AV2" s="32" t="s">
        <v>213</v>
      </c>
      <c r="AW2" s="32" t="s">
        <v>214</v>
      </c>
    </row>
    <row r="3" spans="1:49" ht="18" customHeight="1" x14ac:dyDescent="0.25">
      <c r="B3" s="408" t="s">
        <v>79</v>
      </c>
      <c r="C3" s="408"/>
      <c r="D3" s="408"/>
      <c r="E3" s="408"/>
      <c r="F3" s="408"/>
      <c r="G3" s="408"/>
      <c r="H3" s="408"/>
      <c r="I3" s="408"/>
      <c r="J3" s="408"/>
      <c r="K3" s="408"/>
      <c r="L3" s="408"/>
      <c r="M3" s="408"/>
      <c r="N3" s="408"/>
      <c r="O3" s="408"/>
      <c r="P3" s="408"/>
      <c r="Q3" s="408"/>
      <c r="R3" s="408"/>
      <c r="S3" s="76"/>
      <c r="T3" s="32" t="s">
        <v>208</v>
      </c>
      <c r="U3" s="32" t="s">
        <v>210</v>
      </c>
      <c r="W3" s="357"/>
      <c r="X3" s="33" t="s">
        <v>216</v>
      </c>
      <c r="Y3" s="24">
        <v>1</v>
      </c>
      <c r="Z3" s="24">
        <v>2</v>
      </c>
      <c r="AA3" s="24">
        <v>3</v>
      </c>
      <c r="AB3" s="24">
        <v>4</v>
      </c>
      <c r="AC3" s="24">
        <v>5</v>
      </c>
      <c r="AD3" s="24">
        <v>6</v>
      </c>
      <c r="AE3" s="24">
        <v>7</v>
      </c>
      <c r="AF3" s="24">
        <v>8</v>
      </c>
      <c r="AG3" s="24">
        <v>9</v>
      </c>
      <c r="AH3" s="24">
        <v>10</v>
      </c>
      <c r="AI3" s="24">
        <v>11</v>
      </c>
      <c r="AJ3" s="24">
        <v>12</v>
      </c>
      <c r="AK3" s="24">
        <v>13</v>
      </c>
      <c r="AL3" s="24">
        <v>14</v>
      </c>
      <c r="AM3" s="24">
        <v>15</v>
      </c>
      <c r="AN3" s="24">
        <v>16</v>
      </c>
      <c r="AO3" s="24">
        <v>17</v>
      </c>
      <c r="AP3" s="24">
        <v>18</v>
      </c>
      <c r="AQ3" s="24">
        <v>19</v>
      </c>
      <c r="AR3" s="24">
        <v>20</v>
      </c>
      <c r="AS3" s="24">
        <v>21</v>
      </c>
      <c r="AT3" s="24">
        <v>22</v>
      </c>
      <c r="AU3" s="24">
        <v>23</v>
      </c>
      <c r="AV3" s="24">
        <v>24</v>
      </c>
      <c r="AW3" s="24">
        <v>25</v>
      </c>
    </row>
    <row r="4" spans="1:49" ht="15.75" customHeight="1" thickBot="1" x14ac:dyDescent="0.3">
      <c r="B4" s="45"/>
      <c r="C4" s="45"/>
      <c r="D4" s="45"/>
      <c r="E4" s="45"/>
      <c r="F4" s="45"/>
      <c r="T4" s="32" t="s">
        <v>207</v>
      </c>
      <c r="U4" s="32" t="s">
        <v>211</v>
      </c>
      <c r="W4" s="357"/>
      <c r="X4" s="33" t="s">
        <v>217</v>
      </c>
      <c r="Y4" s="36" t="s">
        <v>341</v>
      </c>
      <c r="Z4" s="36" t="s">
        <v>341</v>
      </c>
      <c r="AA4" s="41" t="s">
        <v>342</v>
      </c>
      <c r="AB4" s="35" t="s">
        <v>343</v>
      </c>
      <c r="AC4" s="35" t="s">
        <v>343</v>
      </c>
      <c r="AD4" s="36" t="s">
        <v>341</v>
      </c>
      <c r="AE4" s="36" t="s">
        <v>341</v>
      </c>
      <c r="AF4" s="41" t="s">
        <v>342</v>
      </c>
      <c r="AG4" s="35" t="s">
        <v>343</v>
      </c>
      <c r="AH4" s="40" t="s">
        <v>344</v>
      </c>
      <c r="AI4" s="36" t="s">
        <v>341</v>
      </c>
      <c r="AJ4" s="41" t="s">
        <v>342</v>
      </c>
      <c r="AK4" s="35" t="s">
        <v>343</v>
      </c>
      <c r="AL4" s="40" t="s">
        <v>344</v>
      </c>
      <c r="AM4" s="40" t="s">
        <v>344</v>
      </c>
      <c r="AN4" s="41" t="s">
        <v>342</v>
      </c>
      <c r="AO4" s="35" t="s">
        <v>343</v>
      </c>
      <c r="AP4" s="35" t="s">
        <v>343</v>
      </c>
      <c r="AQ4" s="40" t="s">
        <v>344</v>
      </c>
      <c r="AR4" s="40" t="s">
        <v>344</v>
      </c>
      <c r="AS4" s="35" t="s">
        <v>343</v>
      </c>
      <c r="AT4" s="35" t="s">
        <v>343</v>
      </c>
      <c r="AU4" s="40" t="s">
        <v>344</v>
      </c>
      <c r="AV4" s="40" t="s">
        <v>344</v>
      </c>
      <c r="AW4" s="40" t="s">
        <v>344</v>
      </c>
    </row>
    <row r="5" spans="1:49" ht="32.25" customHeight="1" thickBot="1" x14ac:dyDescent="0.3">
      <c r="B5" s="409" t="s">
        <v>272</v>
      </c>
      <c r="C5" s="410"/>
      <c r="D5" s="411"/>
      <c r="G5" s="12"/>
      <c r="H5" s="412" t="s">
        <v>336</v>
      </c>
      <c r="I5" s="413"/>
      <c r="J5" s="413"/>
      <c r="K5" s="413"/>
      <c r="L5" s="414"/>
      <c r="N5"/>
      <c r="O5" s="12"/>
      <c r="P5" s="412" t="s">
        <v>337</v>
      </c>
      <c r="Q5" s="413"/>
      <c r="R5" s="414"/>
      <c r="T5" s="32" t="s">
        <v>206</v>
      </c>
      <c r="U5" s="68" t="s">
        <v>212</v>
      </c>
      <c r="W5" s="357" t="s">
        <v>345</v>
      </c>
      <c r="X5" s="33" t="s">
        <v>215</v>
      </c>
      <c r="Y5" s="32" t="s">
        <v>361</v>
      </c>
      <c r="Z5" s="32" t="s">
        <v>361</v>
      </c>
      <c r="AA5" s="32" t="s">
        <v>361</v>
      </c>
      <c r="AB5" s="32" t="s">
        <v>362</v>
      </c>
      <c r="AC5" s="32" t="s">
        <v>362</v>
      </c>
      <c r="AD5" s="32" t="s">
        <v>362</v>
      </c>
      <c r="AE5" s="32" t="s">
        <v>363</v>
      </c>
      <c r="AF5" s="32" t="s">
        <v>363</v>
      </c>
      <c r="AG5" s="32" t="s">
        <v>363</v>
      </c>
      <c r="AH5" s="28"/>
      <c r="AI5" s="28"/>
      <c r="AJ5" s="28"/>
      <c r="AK5" s="28"/>
      <c r="AL5" s="28"/>
      <c r="AM5" s="28"/>
      <c r="AN5" s="28"/>
      <c r="AO5" s="28"/>
      <c r="AP5" s="28"/>
      <c r="AQ5" s="28"/>
      <c r="AR5" s="28"/>
      <c r="AS5" s="28"/>
      <c r="AT5" s="28"/>
      <c r="AU5" s="28"/>
      <c r="AV5" s="28"/>
      <c r="AW5" s="28"/>
    </row>
    <row r="6" spans="1:49" ht="29.25" customHeight="1" x14ac:dyDescent="0.25">
      <c r="B6" s="5" t="s">
        <v>82</v>
      </c>
      <c r="C6" s="5" t="s">
        <v>83</v>
      </c>
      <c r="D6" s="5" t="s">
        <v>84</v>
      </c>
      <c r="F6" s="415" t="s">
        <v>143</v>
      </c>
      <c r="G6" s="111" t="s">
        <v>148</v>
      </c>
      <c r="H6" s="14" t="s">
        <v>292</v>
      </c>
      <c r="I6" s="14" t="s">
        <v>292</v>
      </c>
      <c r="J6" s="15" t="s">
        <v>295</v>
      </c>
      <c r="K6" s="15" t="s">
        <v>295</v>
      </c>
      <c r="L6" s="15" t="s">
        <v>295</v>
      </c>
      <c r="N6" s="415" t="s">
        <v>143</v>
      </c>
      <c r="O6" s="111" t="s">
        <v>148</v>
      </c>
      <c r="P6" s="108" t="s">
        <v>293</v>
      </c>
      <c r="Q6" s="14" t="s">
        <v>292</v>
      </c>
      <c r="R6" s="15" t="s">
        <v>295</v>
      </c>
      <c r="T6" s="32" t="s">
        <v>205</v>
      </c>
      <c r="U6" s="32" t="s">
        <v>213</v>
      </c>
      <c r="W6" s="357"/>
      <c r="X6" s="33" t="s">
        <v>138</v>
      </c>
      <c r="Y6" s="32" t="s">
        <v>364</v>
      </c>
      <c r="Z6" s="32" t="s">
        <v>365</v>
      </c>
      <c r="AA6" s="113" t="s">
        <v>366</v>
      </c>
      <c r="AB6" s="32" t="s">
        <v>364</v>
      </c>
      <c r="AC6" s="32" t="s">
        <v>365</v>
      </c>
      <c r="AD6" s="117" t="s">
        <v>366</v>
      </c>
      <c r="AE6" s="32" t="s">
        <v>364</v>
      </c>
      <c r="AF6" s="32" t="s">
        <v>365</v>
      </c>
      <c r="AG6" s="117" t="s">
        <v>366</v>
      </c>
      <c r="AH6" s="28"/>
      <c r="AI6" s="28"/>
      <c r="AJ6" s="28"/>
      <c r="AK6" s="123"/>
      <c r="AL6" s="28"/>
      <c r="AM6" s="28"/>
      <c r="AN6" s="28"/>
      <c r="AO6" s="28"/>
      <c r="AP6" s="28"/>
      <c r="AQ6" s="28"/>
      <c r="AR6" s="28"/>
      <c r="AS6" s="28"/>
      <c r="AT6" s="28"/>
      <c r="AU6" s="28"/>
      <c r="AV6" s="28"/>
      <c r="AW6" s="28"/>
    </row>
    <row r="7" spans="1:49" ht="35.25" customHeight="1" x14ac:dyDescent="0.25">
      <c r="B7" s="6" t="s">
        <v>208</v>
      </c>
      <c r="C7" s="1" t="s">
        <v>85</v>
      </c>
      <c r="D7" s="1" t="s">
        <v>86</v>
      </c>
      <c r="F7" s="416"/>
      <c r="G7" s="111" t="s">
        <v>147</v>
      </c>
      <c r="H7" s="72" t="s">
        <v>293</v>
      </c>
      <c r="I7" s="14" t="s">
        <v>292</v>
      </c>
      <c r="J7" s="14" t="s">
        <v>292</v>
      </c>
      <c r="K7" s="15" t="s">
        <v>295</v>
      </c>
      <c r="L7" s="15" t="s">
        <v>295</v>
      </c>
      <c r="M7" s="48"/>
      <c r="N7" s="416"/>
      <c r="O7" s="111" t="s">
        <v>147</v>
      </c>
      <c r="P7" s="72" t="s">
        <v>293</v>
      </c>
      <c r="Q7" s="14" t="s">
        <v>292</v>
      </c>
      <c r="R7" s="15" t="s">
        <v>295</v>
      </c>
      <c r="S7" s="77"/>
      <c r="T7" s="32" t="s">
        <v>209</v>
      </c>
      <c r="U7" s="32" t="s">
        <v>214</v>
      </c>
      <c r="W7" s="357"/>
      <c r="X7" s="33" t="s">
        <v>216</v>
      </c>
      <c r="Y7" s="24">
        <v>41</v>
      </c>
      <c r="Z7" s="24">
        <v>42</v>
      </c>
      <c r="AA7" s="24">
        <v>43</v>
      </c>
      <c r="AB7" s="24">
        <v>44</v>
      </c>
      <c r="AC7" s="24">
        <v>45</v>
      </c>
      <c r="AD7" s="24">
        <v>46</v>
      </c>
      <c r="AE7" s="24">
        <v>47</v>
      </c>
      <c r="AF7" s="24">
        <v>48</v>
      </c>
      <c r="AG7" s="24">
        <v>49</v>
      </c>
      <c r="AH7" s="31"/>
      <c r="AI7" s="31"/>
      <c r="AJ7" s="31"/>
      <c r="AK7" s="31"/>
      <c r="AL7" s="31"/>
      <c r="AM7" s="31"/>
      <c r="AN7" s="31"/>
      <c r="AO7" s="31"/>
      <c r="AP7" s="31"/>
      <c r="AQ7" s="31"/>
      <c r="AR7" s="31"/>
      <c r="AS7" s="31"/>
      <c r="AT7" s="31"/>
      <c r="AU7" s="31"/>
      <c r="AV7" s="31"/>
      <c r="AW7" s="31"/>
    </row>
    <row r="8" spans="1:49" ht="42" customHeight="1" x14ac:dyDescent="0.25">
      <c r="B8" s="6" t="s">
        <v>207</v>
      </c>
      <c r="C8" s="4" t="s">
        <v>87</v>
      </c>
      <c r="D8" s="4" t="s">
        <v>88</v>
      </c>
      <c r="F8" s="416"/>
      <c r="G8" s="111" t="s">
        <v>146</v>
      </c>
      <c r="H8" s="82" t="s">
        <v>294</v>
      </c>
      <c r="I8" s="72" t="s">
        <v>293</v>
      </c>
      <c r="J8" s="14" t="s">
        <v>292</v>
      </c>
      <c r="K8" s="15" t="s">
        <v>295</v>
      </c>
      <c r="L8" s="15" t="s">
        <v>295</v>
      </c>
      <c r="M8" s="30"/>
      <c r="N8" s="416"/>
      <c r="O8" s="111" t="s">
        <v>146</v>
      </c>
      <c r="P8" s="72" t="s">
        <v>293</v>
      </c>
      <c r="Q8" s="14" t="s">
        <v>292</v>
      </c>
      <c r="R8" s="15" t="s">
        <v>295</v>
      </c>
      <c r="S8" s="78"/>
      <c r="T8" s="32" t="s">
        <v>218</v>
      </c>
      <c r="U8" s="32" t="s">
        <v>218</v>
      </c>
      <c r="W8" s="357"/>
      <c r="X8" s="124" t="s">
        <v>367</v>
      </c>
      <c r="Y8" s="40" t="s">
        <v>346</v>
      </c>
      <c r="Z8" s="125" t="s">
        <v>347</v>
      </c>
      <c r="AA8" s="35" t="s">
        <v>359</v>
      </c>
      <c r="AB8" s="40" t="s">
        <v>346</v>
      </c>
      <c r="AC8" s="125" t="s">
        <v>347</v>
      </c>
      <c r="AD8" s="35" t="s">
        <v>359</v>
      </c>
      <c r="AE8" s="125" t="s">
        <v>347</v>
      </c>
      <c r="AF8" s="35" t="s">
        <v>359</v>
      </c>
      <c r="AG8" s="36" t="s">
        <v>360</v>
      </c>
      <c r="AH8" s="84"/>
      <c r="AI8" s="84"/>
      <c r="AJ8" s="84"/>
      <c r="AK8" s="84"/>
      <c r="AL8" s="84"/>
      <c r="AM8" s="84"/>
      <c r="AN8" s="84"/>
      <c r="AO8" s="84"/>
      <c r="AP8" s="84"/>
      <c r="AQ8" s="84"/>
      <c r="AR8" s="84"/>
      <c r="AS8" s="84"/>
      <c r="AT8" s="84"/>
      <c r="AU8" s="84"/>
      <c r="AV8" s="84"/>
      <c r="AW8" s="84"/>
    </row>
    <row r="9" spans="1:49" ht="24" x14ac:dyDescent="0.25">
      <c r="B9" s="6" t="s">
        <v>206</v>
      </c>
      <c r="C9" s="4" t="s">
        <v>89</v>
      </c>
      <c r="D9" s="4" t="s">
        <v>90</v>
      </c>
      <c r="F9" s="416"/>
      <c r="G9" s="111" t="s">
        <v>145</v>
      </c>
      <c r="H9" s="82" t="s">
        <v>294</v>
      </c>
      <c r="I9" s="82" t="s">
        <v>294</v>
      </c>
      <c r="J9" s="72" t="s">
        <v>293</v>
      </c>
      <c r="K9" s="14" t="s">
        <v>292</v>
      </c>
      <c r="L9" s="15" t="s">
        <v>295</v>
      </c>
      <c r="M9" s="30"/>
      <c r="N9" s="416"/>
      <c r="O9" s="111" t="s">
        <v>145</v>
      </c>
      <c r="P9" s="82" t="s">
        <v>294</v>
      </c>
      <c r="Q9" s="72" t="s">
        <v>293</v>
      </c>
      <c r="R9" s="14" t="s">
        <v>292</v>
      </c>
      <c r="S9" s="78"/>
      <c r="U9" s="28"/>
    </row>
    <row r="10" spans="1:49" ht="24.75" thickBot="1" x14ac:dyDescent="0.3">
      <c r="B10" s="6" t="s">
        <v>205</v>
      </c>
      <c r="C10" s="4" t="s">
        <v>91</v>
      </c>
      <c r="D10" s="4" t="s">
        <v>92</v>
      </c>
      <c r="F10" s="417"/>
      <c r="G10" s="111" t="s">
        <v>144</v>
      </c>
      <c r="H10" s="82" t="s">
        <v>294</v>
      </c>
      <c r="I10" s="82" t="s">
        <v>294</v>
      </c>
      <c r="J10" s="72" t="s">
        <v>293</v>
      </c>
      <c r="K10" s="14" t="s">
        <v>292</v>
      </c>
      <c r="L10" s="14" t="s">
        <v>292</v>
      </c>
      <c r="M10" s="30"/>
      <c r="N10" s="417"/>
      <c r="O10" s="111" t="s">
        <v>144</v>
      </c>
      <c r="P10" s="82" t="s">
        <v>294</v>
      </c>
      <c r="Q10" s="82" t="s">
        <v>294</v>
      </c>
      <c r="R10" s="72" t="s">
        <v>293</v>
      </c>
      <c r="S10" s="78"/>
      <c r="T10" s="401" t="s">
        <v>220</v>
      </c>
      <c r="U10" s="401"/>
      <c r="W10" s="357" t="s">
        <v>220</v>
      </c>
      <c r="X10" s="33" t="s">
        <v>215</v>
      </c>
      <c r="Y10" s="32" t="s">
        <v>208</v>
      </c>
      <c r="Z10" s="32" t="s">
        <v>208</v>
      </c>
      <c r="AA10" s="32" t="s">
        <v>208</v>
      </c>
      <c r="AB10" s="32" t="s">
        <v>207</v>
      </c>
      <c r="AC10" s="32" t="s">
        <v>207</v>
      </c>
      <c r="AD10" s="32" t="s">
        <v>207</v>
      </c>
      <c r="AE10" s="32" t="s">
        <v>206</v>
      </c>
      <c r="AF10" s="32" t="s">
        <v>206</v>
      </c>
      <c r="AG10" s="32" t="s">
        <v>206</v>
      </c>
      <c r="AH10" s="32" t="s">
        <v>205</v>
      </c>
      <c r="AI10" s="32" t="s">
        <v>205</v>
      </c>
      <c r="AJ10" s="32" t="s">
        <v>205</v>
      </c>
      <c r="AK10" s="32" t="s">
        <v>209</v>
      </c>
      <c r="AL10" s="32" t="s">
        <v>209</v>
      </c>
      <c r="AM10" s="32" t="s">
        <v>209</v>
      </c>
    </row>
    <row r="11" spans="1:49" ht="31.5" customHeight="1" thickBot="1" x14ac:dyDescent="0.3">
      <c r="B11" s="6" t="s">
        <v>209</v>
      </c>
      <c r="C11" s="4" t="s">
        <v>93</v>
      </c>
      <c r="D11" s="4" t="s">
        <v>94</v>
      </c>
      <c r="F11" s="10"/>
      <c r="G11" s="11"/>
      <c r="H11" s="13" t="s">
        <v>139</v>
      </c>
      <c r="I11" s="13" t="s">
        <v>140</v>
      </c>
      <c r="J11" s="13" t="s">
        <v>141</v>
      </c>
      <c r="K11" s="13" t="s">
        <v>142</v>
      </c>
      <c r="L11" s="13" t="s">
        <v>335</v>
      </c>
      <c r="M11" s="30"/>
      <c r="N11" s="30"/>
      <c r="O11" s="30"/>
      <c r="P11" s="13" t="s">
        <v>285</v>
      </c>
      <c r="Q11" s="13" t="s">
        <v>286</v>
      </c>
      <c r="R11" s="13" t="s">
        <v>287</v>
      </c>
      <c r="S11" s="78"/>
      <c r="T11" s="33" t="s">
        <v>215</v>
      </c>
      <c r="U11" s="33" t="s">
        <v>138</v>
      </c>
      <c r="W11" s="357"/>
      <c r="X11" s="33" t="s">
        <v>138</v>
      </c>
      <c r="Y11" s="34" t="s">
        <v>221</v>
      </c>
      <c r="Z11" s="32" t="s">
        <v>222</v>
      </c>
      <c r="AA11" s="32" t="s">
        <v>223</v>
      </c>
      <c r="AB11" s="34" t="s">
        <v>221</v>
      </c>
      <c r="AC11" s="32" t="s">
        <v>222</v>
      </c>
      <c r="AD11" s="32" t="s">
        <v>223</v>
      </c>
      <c r="AE11" s="34" t="s">
        <v>221</v>
      </c>
      <c r="AF11" s="32" t="s">
        <v>222</v>
      </c>
      <c r="AG11" s="32" t="s">
        <v>223</v>
      </c>
      <c r="AH11" s="34" t="s">
        <v>221</v>
      </c>
      <c r="AI11" s="32" t="s">
        <v>222</v>
      </c>
      <c r="AJ11" s="32" t="s">
        <v>223</v>
      </c>
      <c r="AK11" s="34" t="s">
        <v>221</v>
      </c>
      <c r="AL11" s="32" t="s">
        <v>222</v>
      </c>
      <c r="AM11" s="32" t="s">
        <v>223</v>
      </c>
    </row>
    <row r="12" spans="1:49" ht="19.5" thickBot="1" x14ac:dyDescent="0.3">
      <c r="H12" s="402" t="s">
        <v>138</v>
      </c>
      <c r="I12" s="403"/>
      <c r="J12" s="403"/>
      <c r="K12" s="403"/>
      <c r="L12" s="404"/>
      <c r="M12" s="30"/>
      <c r="N12" s="49"/>
      <c r="O12" s="49"/>
      <c r="P12" s="402" t="s">
        <v>138</v>
      </c>
      <c r="Q12" s="403"/>
      <c r="R12" s="404"/>
      <c r="S12" s="78"/>
      <c r="T12" s="32" t="s">
        <v>208</v>
      </c>
      <c r="U12" s="51" t="s">
        <v>221</v>
      </c>
      <c r="W12" s="357"/>
      <c r="X12" s="33" t="s">
        <v>216</v>
      </c>
      <c r="Y12" s="24">
        <v>26</v>
      </c>
      <c r="Z12" s="24">
        <v>27</v>
      </c>
      <c r="AA12" s="24">
        <v>28</v>
      </c>
      <c r="AB12" s="24">
        <v>29</v>
      </c>
      <c r="AC12" s="24">
        <v>30</v>
      </c>
      <c r="AD12" s="24">
        <v>31</v>
      </c>
      <c r="AE12" s="24">
        <v>32</v>
      </c>
      <c r="AF12" s="24">
        <v>33</v>
      </c>
      <c r="AG12" s="24">
        <v>34</v>
      </c>
      <c r="AH12" s="24">
        <v>35</v>
      </c>
      <c r="AI12" s="24">
        <v>36</v>
      </c>
      <c r="AJ12" s="24">
        <v>37</v>
      </c>
      <c r="AK12" s="24">
        <v>38</v>
      </c>
      <c r="AL12" s="24">
        <v>39</v>
      </c>
      <c r="AM12" s="24">
        <v>40</v>
      </c>
    </row>
    <row r="13" spans="1:49" ht="51" customHeight="1" thickBot="1" x14ac:dyDescent="0.3">
      <c r="M13" s="30"/>
      <c r="S13" s="79"/>
      <c r="T13" s="32" t="s">
        <v>207</v>
      </c>
      <c r="U13" s="32" t="s">
        <v>222</v>
      </c>
      <c r="W13" s="357"/>
      <c r="X13" s="33" t="s">
        <v>217</v>
      </c>
      <c r="Y13" s="36" t="s">
        <v>341</v>
      </c>
      <c r="Z13" s="36" t="s">
        <v>341</v>
      </c>
      <c r="AA13" s="41" t="s">
        <v>342</v>
      </c>
      <c r="AB13" s="36" t="s">
        <v>341</v>
      </c>
      <c r="AC13" s="41" t="s">
        <v>342</v>
      </c>
      <c r="AD13" s="35" t="s">
        <v>343</v>
      </c>
      <c r="AE13" s="41" t="s">
        <v>342</v>
      </c>
      <c r="AF13" s="35" t="s">
        <v>343</v>
      </c>
      <c r="AG13" s="40" t="s">
        <v>344</v>
      </c>
      <c r="AH13" s="41" t="s">
        <v>342</v>
      </c>
      <c r="AI13" s="35" t="s">
        <v>343</v>
      </c>
      <c r="AJ13" s="40" t="s">
        <v>344</v>
      </c>
      <c r="AK13" s="41" t="s">
        <v>342</v>
      </c>
      <c r="AL13" s="35" t="s">
        <v>343</v>
      </c>
      <c r="AM13" s="40" t="s">
        <v>344</v>
      </c>
    </row>
    <row r="14" spans="1:49" ht="31.5" customHeight="1" thickBot="1" x14ac:dyDescent="0.3">
      <c r="B14" s="409" t="s">
        <v>273</v>
      </c>
      <c r="C14" s="410"/>
      <c r="D14" s="411"/>
      <c r="I14" s="12"/>
      <c r="J14" s="412" t="s">
        <v>348</v>
      </c>
      <c r="K14" s="413"/>
      <c r="L14" s="414"/>
      <c r="M14" s="49"/>
      <c r="P14" s="433" t="s">
        <v>349</v>
      </c>
      <c r="Q14" s="434"/>
      <c r="R14" s="435"/>
      <c r="S14" s="46"/>
      <c r="T14" s="32" t="s">
        <v>206</v>
      </c>
      <c r="U14" s="32" t="s">
        <v>223</v>
      </c>
    </row>
    <row r="15" spans="1:49" ht="63" customHeight="1" x14ac:dyDescent="0.25">
      <c r="B15" s="5" t="s">
        <v>82</v>
      </c>
      <c r="C15" s="110" t="s">
        <v>95</v>
      </c>
      <c r="D15" s="110" t="s">
        <v>96</v>
      </c>
      <c r="H15" s="415" t="s">
        <v>143</v>
      </c>
      <c r="I15" s="122" t="s">
        <v>355</v>
      </c>
      <c r="J15" s="72" t="s">
        <v>347</v>
      </c>
      <c r="K15" s="14" t="s">
        <v>359</v>
      </c>
      <c r="L15" s="119" t="s">
        <v>360</v>
      </c>
      <c r="M15" s="46"/>
      <c r="N15" s="46"/>
      <c r="O15" s="46"/>
      <c r="P15" s="436"/>
      <c r="Q15" s="437"/>
      <c r="R15" s="438"/>
      <c r="S15" s="46"/>
      <c r="T15" s="32" t="s">
        <v>205</v>
      </c>
      <c r="U15" s="32" t="s">
        <v>218</v>
      </c>
    </row>
    <row r="16" spans="1:49" ht="64.5" customHeight="1" thickBot="1" x14ac:dyDescent="0.3">
      <c r="B16" s="422" t="s">
        <v>210</v>
      </c>
      <c r="C16" s="1" t="s">
        <v>97</v>
      </c>
      <c r="D16" s="96" t="s">
        <v>107</v>
      </c>
      <c r="H16" s="416"/>
      <c r="I16" s="111" t="s">
        <v>354</v>
      </c>
      <c r="J16" s="100" t="s">
        <v>346</v>
      </c>
      <c r="K16" s="72" t="s">
        <v>347</v>
      </c>
      <c r="L16" s="14" t="s">
        <v>359</v>
      </c>
      <c r="N16" s="30"/>
      <c r="O16" s="12"/>
      <c r="P16" s="439"/>
      <c r="Q16" s="440"/>
      <c r="R16" s="441"/>
      <c r="S16" s="48"/>
      <c r="T16" s="32" t="s">
        <v>209</v>
      </c>
      <c r="U16" s="38"/>
      <c r="W16" s="47" t="s">
        <v>240</v>
      </c>
      <c r="X16" s="47" t="s">
        <v>241</v>
      </c>
      <c r="Z16" s="97" t="s">
        <v>368</v>
      </c>
      <c r="AA16" s="97" t="s">
        <v>369</v>
      </c>
    </row>
    <row r="17" spans="2:50" ht="63.75" customHeight="1" thickBot="1" x14ac:dyDescent="0.3">
      <c r="B17" s="423"/>
      <c r="C17" s="1" t="s">
        <v>98</v>
      </c>
      <c r="D17" s="449" t="s">
        <v>101</v>
      </c>
      <c r="H17" s="417"/>
      <c r="I17" s="111" t="s">
        <v>353</v>
      </c>
      <c r="J17" s="100" t="s">
        <v>346</v>
      </c>
      <c r="K17" s="72" t="s">
        <v>347</v>
      </c>
      <c r="L17" s="14" t="s">
        <v>359</v>
      </c>
      <c r="N17" s="87"/>
      <c r="O17" s="79"/>
      <c r="P17" s="114" t="s">
        <v>313</v>
      </c>
      <c r="Q17" s="421" t="s">
        <v>314</v>
      </c>
      <c r="R17" s="421"/>
      <c r="S17" s="78"/>
      <c r="T17" s="32" t="s">
        <v>218</v>
      </c>
      <c r="U17" s="38"/>
      <c r="W17" s="39" t="s">
        <v>243</v>
      </c>
      <c r="X17" s="39">
        <v>5</v>
      </c>
      <c r="Z17" s="116" t="s">
        <v>322</v>
      </c>
      <c r="AA17" s="116" t="s">
        <v>370</v>
      </c>
    </row>
    <row r="18" spans="2:50" ht="51" customHeight="1" thickBot="1" x14ac:dyDescent="0.3">
      <c r="B18" s="423"/>
      <c r="C18" s="1" t="s">
        <v>99</v>
      </c>
      <c r="D18" s="450"/>
      <c r="H18" s="87"/>
      <c r="I18" s="79"/>
      <c r="J18" s="121" t="s">
        <v>356</v>
      </c>
      <c r="K18" s="118" t="s">
        <v>357</v>
      </c>
      <c r="L18" s="118" t="s">
        <v>358</v>
      </c>
      <c r="N18" s="87"/>
      <c r="O18" s="79"/>
      <c r="P18" s="110" t="s">
        <v>311</v>
      </c>
      <c r="Q18" s="445" t="s">
        <v>316</v>
      </c>
      <c r="R18" s="445"/>
      <c r="S18" s="78"/>
      <c r="W18" s="39" t="s">
        <v>245</v>
      </c>
      <c r="X18" s="39">
        <v>10</v>
      </c>
      <c r="Z18" s="116" t="s">
        <v>321</v>
      </c>
      <c r="AA18" s="116" t="s">
        <v>371</v>
      </c>
    </row>
    <row r="19" spans="2:50" ht="67.5" customHeight="1" thickBot="1" x14ac:dyDescent="0.3">
      <c r="B19" s="424"/>
      <c r="C19" s="1" t="s">
        <v>100</v>
      </c>
      <c r="D19" s="96" t="s">
        <v>106</v>
      </c>
      <c r="H19" s="87"/>
      <c r="I19" s="79"/>
      <c r="J19" s="402" t="s">
        <v>138</v>
      </c>
      <c r="K19" s="403"/>
      <c r="L19" s="404"/>
      <c r="N19" s="87"/>
      <c r="O19" s="79"/>
      <c r="P19" s="110" t="s">
        <v>312</v>
      </c>
      <c r="Q19" s="445" t="s">
        <v>315</v>
      </c>
      <c r="R19" s="445"/>
      <c r="S19" s="78"/>
      <c r="T19" s="398" t="s">
        <v>345</v>
      </c>
      <c r="U19" s="399"/>
      <c r="W19" s="39" t="s">
        <v>247</v>
      </c>
      <c r="X19" s="39">
        <v>20</v>
      </c>
      <c r="Z19" s="130" t="s">
        <v>320</v>
      </c>
      <c r="AA19" s="32" t="s">
        <v>318</v>
      </c>
    </row>
    <row r="20" spans="2:50" ht="36.75" customHeight="1" x14ac:dyDescent="0.25">
      <c r="B20" s="422" t="s">
        <v>211</v>
      </c>
      <c r="C20" s="1" t="s">
        <v>102</v>
      </c>
      <c r="D20" s="96" t="s">
        <v>108</v>
      </c>
      <c r="H20" s="10"/>
      <c r="I20" s="11"/>
      <c r="N20" s="87"/>
      <c r="O20" s="79"/>
      <c r="P20" s="110" t="s">
        <v>310</v>
      </c>
      <c r="Q20" s="445" t="s">
        <v>317</v>
      </c>
      <c r="R20" s="445"/>
      <c r="S20" s="78"/>
      <c r="T20" s="33" t="s">
        <v>215</v>
      </c>
      <c r="U20" s="33" t="s">
        <v>138</v>
      </c>
      <c r="Z20" s="130" t="s">
        <v>319</v>
      </c>
      <c r="AA20" s="132"/>
    </row>
    <row r="21" spans="2:50" ht="69.75" customHeight="1" thickBot="1" x14ac:dyDescent="0.3">
      <c r="B21" s="423"/>
      <c r="C21" s="1" t="s">
        <v>103</v>
      </c>
      <c r="D21" s="449" t="s">
        <v>109</v>
      </c>
      <c r="F21" s="446" t="s">
        <v>224</v>
      </c>
      <c r="G21" s="447"/>
      <c r="H21" s="447"/>
      <c r="I21" s="448"/>
      <c r="J21" s="112" t="s">
        <v>239</v>
      </c>
      <c r="K21" s="112" t="s">
        <v>248</v>
      </c>
      <c r="L21" s="50" t="s">
        <v>241</v>
      </c>
      <c r="N21" s="87"/>
      <c r="O21" s="79"/>
      <c r="S21" s="78"/>
      <c r="T21" s="32" t="s">
        <v>361</v>
      </c>
      <c r="U21" s="32" t="s">
        <v>364</v>
      </c>
      <c r="V21" s="30"/>
      <c r="W21" s="85"/>
      <c r="X21" s="83"/>
      <c r="Y21" s="28"/>
      <c r="Z21" s="32" t="s">
        <v>318</v>
      </c>
      <c r="AB21" s="28"/>
      <c r="AC21" s="28"/>
      <c r="AD21" s="28"/>
      <c r="AE21" s="28"/>
      <c r="AF21" s="28"/>
      <c r="AG21" s="28"/>
      <c r="AH21" s="28"/>
      <c r="AI21" s="28"/>
      <c r="AJ21" s="28"/>
      <c r="AK21" s="28"/>
      <c r="AL21" s="28"/>
      <c r="AM21" s="28"/>
      <c r="AN21" s="28"/>
      <c r="AO21" s="28"/>
      <c r="AP21" s="28"/>
      <c r="AQ21" s="28"/>
      <c r="AR21" s="28"/>
      <c r="AS21" s="28"/>
      <c r="AT21" s="28"/>
      <c r="AU21" s="28"/>
      <c r="AV21" s="28"/>
      <c r="AW21" s="28"/>
      <c r="AX21" s="30"/>
    </row>
    <row r="22" spans="2:50" ht="65.25" customHeight="1" thickBot="1" x14ac:dyDescent="0.3">
      <c r="B22" s="423"/>
      <c r="C22" s="1" t="s">
        <v>104</v>
      </c>
      <c r="D22" s="450"/>
      <c r="F22" s="451" t="s">
        <v>267</v>
      </c>
      <c r="G22" s="452"/>
      <c r="H22" s="452"/>
      <c r="I22" s="453"/>
      <c r="J22" s="20" t="s">
        <v>242</v>
      </c>
      <c r="K22" s="20" t="s">
        <v>243</v>
      </c>
      <c r="L22" s="20">
        <v>5</v>
      </c>
      <c r="N22" s="86"/>
      <c r="O22" s="11"/>
      <c r="P22" s="442" t="s">
        <v>350</v>
      </c>
      <c r="Q22" s="443"/>
      <c r="R22" s="444"/>
      <c r="S22" s="79"/>
      <c r="T22" s="32" t="s">
        <v>362</v>
      </c>
      <c r="U22" s="32" t="s">
        <v>365</v>
      </c>
      <c r="V22" s="30"/>
      <c r="W22" s="85"/>
      <c r="X22" s="83"/>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30"/>
    </row>
    <row r="23" spans="2:50" ht="63" customHeight="1" x14ac:dyDescent="0.25">
      <c r="B23" s="424"/>
      <c r="C23" s="1" t="s">
        <v>105</v>
      </c>
      <c r="D23" s="96" t="s">
        <v>110</v>
      </c>
      <c r="F23" s="425" t="s">
        <v>252</v>
      </c>
      <c r="G23" s="426"/>
      <c r="H23" s="426"/>
      <c r="I23" s="427"/>
      <c r="J23" s="20" t="s">
        <v>244</v>
      </c>
      <c r="K23" s="20" t="s">
        <v>245</v>
      </c>
      <c r="L23" s="20">
        <v>10</v>
      </c>
      <c r="N23" s="30"/>
      <c r="O23" s="30"/>
      <c r="P23" s="127" t="s">
        <v>351</v>
      </c>
      <c r="Q23" s="128"/>
      <c r="R23" s="129"/>
      <c r="S23" s="49"/>
      <c r="T23" s="32" t="s">
        <v>363</v>
      </c>
      <c r="U23" s="32" t="s">
        <v>366</v>
      </c>
      <c r="V23" s="30"/>
      <c r="W23" s="85"/>
      <c r="X23" s="83"/>
      <c r="Y23" s="31"/>
      <c r="Z23" s="31"/>
      <c r="AA23" s="31"/>
      <c r="AB23" s="31"/>
      <c r="AC23" s="31"/>
      <c r="AD23" s="31"/>
      <c r="AE23" s="31"/>
      <c r="AF23" s="31"/>
      <c r="AG23" s="31"/>
      <c r="AH23" s="31"/>
      <c r="AI23" s="31"/>
      <c r="AJ23" s="31"/>
      <c r="AK23" s="31"/>
      <c r="AL23" s="31"/>
      <c r="AM23" s="31"/>
      <c r="AN23" s="31"/>
      <c r="AO23" s="31"/>
      <c r="AP23" s="31"/>
      <c r="AQ23" s="31"/>
      <c r="AR23" s="31"/>
      <c r="AS23" s="31"/>
      <c r="AT23" s="31"/>
      <c r="AU23" s="31"/>
      <c r="AV23" s="31"/>
      <c r="AW23" s="31"/>
      <c r="AX23" s="30"/>
    </row>
    <row r="24" spans="2:50" ht="32.25" customHeight="1" x14ac:dyDescent="0.25">
      <c r="B24" s="422" t="s">
        <v>212</v>
      </c>
      <c r="C24" s="1" t="s">
        <v>111</v>
      </c>
      <c r="D24" s="96" t="s">
        <v>114</v>
      </c>
      <c r="F24" s="425" t="s">
        <v>249</v>
      </c>
      <c r="G24" s="426"/>
      <c r="H24" s="426"/>
      <c r="I24" s="427"/>
      <c r="J24" s="20" t="s">
        <v>246</v>
      </c>
      <c r="K24" s="20" t="s">
        <v>247</v>
      </c>
      <c r="L24" s="20">
        <v>20</v>
      </c>
      <c r="P24" s="120" t="s">
        <v>352</v>
      </c>
      <c r="Q24" s="431"/>
      <c r="R24" s="432"/>
      <c r="T24" s="32" t="s">
        <v>218</v>
      </c>
      <c r="U24" s="32" t="s">
        <v>218</v>
      </c>
      <c r="V24" s="30"/>
      <c r="W24" s="85"/>
      <c r="X24" s="76"/>
      <c r="Y24" s="84"/>
      <c r="Z24" s="84"/>
      <c r="AA24" s="84"/>
      <c r="AB24" s="84"/>
      <c r="AC24" s="84"/>
      <c r="AD24" s="84"/>
      <c r="AE24" s="84"/>
      <c r="AF24" s="84"/>
      <c r="AG24" s="84"/>
      <c r="AH24" s="84"/>
      <c r="AI24" s="84"/>
      <c r="AJ24" s="84"/>
      <c r="AK24" s="84"/>
      <c r="AL24" s="84"/>
      <c r="AM24" s="84"/>
      <c r="AN24" s="84"/>
      <c r="AO24" s="84"/>
      <c r="AP24" s="84"/>
      <c r="AQ24" s="84"/>
      <c r="AR24" s="84"/>
      <c r="AS24" s="84"/>
      <c r="AT24" s="84"/>
      <c r="AU24" s="84"/>
      <c r="AV24" s="84"/>
      <c r="AW24" s="84"/>
      <c r="AX24" s="30"/>
    </row>
    <row r="25" spans="2:50" ht="53.25" customHeight="1" x14ac:dyDescent="0.25">
      <c r="B25" s="423"/>
      <c r="C25" s="1" t="s">
        <v>112</v>
      </c>
      <c r="D25" s="96" t="s">
        <v>115</v>
      </c>
      <c r="F25" s="425" t="s">
        <v>250</v>
      </c>
      <c r="G25" s="426"/>
      <c r="H25" s="426"/>
      <c r="I25" s="427"/>
      <c r="T25" s="28"/>
      <c r="U25" s="28"/>
      <c r="V25" s="30"/>
    </row>
    <row r="26" spans="2:50" ht="80.25" customHeight="1" x14ac:dyDescent="0.25">
      <c r="B26" s="423"/>
      <c r="C26" s="1" t="s">
        <v>113</v>
      </c>
      <c r="D26" s="96" t="s">
        <v>116</v>
      </c>
      <c r="F26" s="425" t="s">
        <v>251</v>
      </c>
      <c r="G26" s="426"/>
      <c r="H26" s="426"/>
      <c r="I26" s="427"/>
      <c r="P26" s="79"/>
      <c r="Q26" s="131"/>
      <c r="R26" s="131"/>
      <c r="T26" s="31" t="s">
        <v>378</v>
      </c>
      <c r="U26" s="28"/>
      <c r="V26" s="30"/>
    </row>
    <row r="27" spans="2:50" ht="33" customHeight="1" x14ac:dyDescent="0.25">
      <c r="B27" s="423"/>
      <c r="C27" s="454" t="s">
        <v>105</v>
      </c>
      <c r="D27" s="96" t="s">
        <v>117</v>
      </c>
      <c r="F27" s="425" t="s">
        <v>253</v>
      </c>
      <c r="G27" s="426"/>
      <c r="H27" s="426"/>
      <c r="I27" s="427"/>
      <c r="T27" s="28"/>
      <c r="U27" s="28"/>
      <c r="V27" s="30"/>
    </row>
    <row r="28" spans="2:50" ht="52.5" customHeight="1" x14ac:dyDescent="0.25">
      <c r="B28" s="423"/>
      <c r="C28" s="455"/>
      <c r="D28" s="96" t="s">
        <v>118</v>
      </c>
      <c r="F28" s="425" t="s">
        <v>254</v>
      </c>
      <c r="G28" s="426"/>
      <c r="H28" s="426"/>
      <c r="I28" s="427"/>
      <c r="T28" s="28"/>
      <c r="U28" s="28"/>
      <c r="V28" s="30"/>
    </row>
    <row r="29" spans="2:50" ht="30.75" customHeight="1" x14ac:dyDescent="0.25">
      <c r="B29" s="424"/>
      <c r="C29" s="456"/>
      <c r="D29" s="96" t="s">
        <v>119</v>
      </c>
      <c r="F29" s="425" t="s">
        <v>255</v>
      </c>
      <c r="G29" s="426"/>
      <c r="H29" s="426"/>
      <c r="I29" s="427"/>
    </row>
    <row r="30" spans="2:50" ht="51.75" customHeight="1" x14ac:dyDescent="0.25">
      <c r="B30" s="422" t="s">
        <v>213</v>
      </c>
      <c r="C30" s="1" t="s">
        <v>120</v>
      </c>
      <c r="D30" s="96" t="s">
        <v>124</v>
      </c>
      <c r="F30" s="425" t="s">
        <v>256</v>
      </c>
      <c r="G30" s="426"/>
      <c r="H30" s="426"/>
      <c r="I30" s="427"/>
    </row>
    <row r="31" spans="2:50" ht="39" customHeight="1" x14ac:dyDescent="0.25">
      <c r="B31" s="423"/>
      <c r="C31" s="1" t="s">
        <v>121</v>
      </c>
      <c r="D31" s="96" t="s">
        <v>125</v>
      </c>
      <c r="F31" s="425" t="s">
        <v>257</v>
      </c>
      <c r="G31" s="426"/>
      <c r="H31" s="426"/>
      <c r="I31" s="427"/>
    </row>
    <row r="32" spans="2:50" ht="51" customHeight="1" x14ac:dyDescent="0.25">
      <c r="B32" s="423"/>
      <c r="C32" s="1" t="s">
        <v>122</v>
      </c>
      <c r="D32" s="96" t="s">
        <v>126</v>
      </c>
      <c r="F32" s="425" t="s">
        <v>258</v>
      </c>
      <c r="G32" s="426"/>
      <c r="H32" s="426"/>
      <c r="I32" s="427"/>
    </row>
    <row r="33" spans="2:9" ht="40.5" customHeight="1" x14ac:dyDescent="0.25">
      <c r="B33" s="423"/>
      <c r="C33" s="420" t="s">
        <v>123</v>
      </c>
      <c r="D33" s="96" t="s">
        <v>127</v>
      </c>
      <c r="F33" s="425" t="s">
        <v>259</v>
      </c>
      <c r="G33" s="426"/>
      <c r="H33" s="426"/>
      <c r="I33" s="427"/>
    </row>
    <row r="34" spans="2:9" ht="48" customHeight="1" x14ac:dyDescent="0.25">
      <c r="B34" s="424"/>
      <c r="C34" s="421"/>
      <c r="D34" s="96" t="s">
        <v>128</v>
      </c>
      <c r="F34" s="425" t="s">
        <v>260</v>
      </c>
      <c r="G34" s="426"/>
      <c r="H34" s="426"/>
      <c r="I34" s="427"/>
    </row>
    <row r="35" spans="2:9" ht="35.25" customHeight="1" x14ac:dyDescent="0.25">
      <c r="B35" s="422" t="s">
        <v>214</v>
      </c>
      <c r="C35" s="1" t="s">
        <v>132</v>
      </c>
      <c r="D35" s="96" t="s">
        <v>129</v>
      </c>
      <c r="F35" s="425" t="s">
        <v>261</v>
      </c>
      <c r="G35" s="426"/>
      <c r="H35" s="426"/>
      <c r="I35" s="427"/>
    </row>
    <row r="36" spans="2:9" ht="30.75" customHeight="1" x14ac:dyDescent="0.25">
      <c r="B36" s="423"/>
      <c r="C36" s="1" t="s">
        <v>133</v>
      </c>
      <c r="D36" s="96" t="s">
        <v>130</v>
      </c>
      <c r="F36" s="425" t="s">
        <v>262</v>
      </c>
      <c r="G36" s="426"/>
      <c r="H36" s="426"/>
      <c r="I36" s="427"/>
    </row>
    <row r="37" spans="2:9" ht="50.25" customHeight="1" x14ac:dyDescent="0.25">
      <c r="B37" s="423"/>
      <c r="C37" s="1" t="s">
        <v>134</v>
      </c>
      <c r="D37" s="96" t="s">
        <v>131</v>
      </c>
      <c r="F37" s="425" t="s">
        <v>263</v>
      </c>
      <c r="G37" s="426"/>
      <c r="H37" s="426"/>
      <c r="I37" s="427"/>
    </row>
    <row r="38" spans="2:9" ht="39" customHeight="1" x14ac:dyDescent="0.25">
      <c r="B38" s="423"/>
      <c r="C38" s="420" t="s">
        <v>135</v>
      </c>
      <c r="D38" s="96" t="s">
        <v>136</v>
      </c>
      <c r="F38" s="425" t="s">
        <v>264</v>
      </c>
      <c r="G38" s="426"/>
      <c r="H38" s="426"/>
      <c r="I38" s="427"/>
    </row>
    <row r="39" spans="2:9" ht="39.75" customHeight="1" x14ac:dyDescent="0.25">
      <c r="B39" s="424"/>
      <c r="C39" s="421"/>
      <c r="D39" s="96" t="s">
        <v>137</v>
      </c>
      <c r="F39" s="425" t="s">
        <v>265</v>
      </c>
      <c r="G39" s="426"/>
      <c r="H39" s="426"/>
      <c r="I39" s="427"/>
    </row>
    <row r="40" spans="2:9" ht="15" customHeight="1" x14ac:dyDescent="0.25">
      <c r="F40" s="428" t="s">
        <v>266</v>
      </c>
      <c r="G40" s="429"/>
      <c r="H40" s="429"/>
      <c r="I40" s="430"/>
    </row>
    <row r="41" spans="2:9" ht="22.5" customHeight="1" x14ac:dyDescent="0.25">
      <c r="B41" s="419" t="s">
        <v>307</v>
      </c>
      <c r="C41" s="419"/>
      <c r="D41" s="419"/>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8">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zoomScale="60" zoomScaleNormal="60" workbookViewId="0">
      <selection activeCell="F29" sqref="F29"/>
    </sheetView>
  </sheetViews>
  <sheetFormatPr baseColWidth="10" defaultRowHeight="15" x14ac:dyDescent="0.25"/>
  <cols>
    <col min="1" max="1" width="19.25" customWidth="1"/>
    <col min="5" max="5" width="5.875" customWidth="1"/>
    <col min="6" max="6" width="38.375" customWidth="1"/>
    <col min="7" max="7" width="6.125" customWidth="1"/>
    <col min="8" max="8" width="6" customWidth="1"/>
    <col min="9" max="9" width="6.25" customWidth="1"/>
    <col min="10" max="10" width="16.25" customWidth="1"/>
    <col min="11" max="11" width="18" customWidth="1"/>
    <col min="13" max="13" width="11.25" hidden="1" customWidth="1"/>
  </cols>
  <sheetData>
    <row r="1" spans="1:13" ht="27" customHeight="1" thickBot="1" x14ac:dyDescent="0.3">
      <c r="A1" s="391" t="s">
        <v>372</v>
      </c>
      <c r="B1" s="391"/>
      <c r="C1" s="391"/>
      <c r="D1" s="391"/>
      <c r="E1" s="391"/>
      <c r="F1" s="391"/>
    </row>
    <row r="2" spans="1:13" ht="21" customHeight="1" x14ac:dyDescent="0.25">
      <c r="A2" s="461" t="s">
        <v>149</v>
      </c>
      <c r="B2" s="462"/>
      <c r="C2" s="462"/>
      <c r="D2" s="462"/>
      <c r="E2" s="462"/>
      <c r="F2" s="462"/>
      <c r="G2" s="462"/>
      <c r="H2" s="462"/>
      <c r="I2" s="462"/>
      <c r="J2" s="462"/>
      <c r="K2" s="463"/>
      <c r="M2" s="5" t="s">
        <v>150</v>
      </c>
    </row>
    <row r="3" spans="1:13" ht="15" customHeight="1" x14ac:dyDescent="0.25">
      <c r="A3" s="265" t="s">
        <v>274</v>
      </c>
      <c r="B3" s="265"/>
      <c r="C3" s="265"/>
      <c r="D3" s="265"/>
      <c r="E3" s="265"/>
      <c r="F3" s="265"/>
      <c r="G3" s="265"/>
      <c r="H3" s="265"/>
      <c r="I3" s="265"/>
      <c r="J3" s="265"/>
      <c r="K3" s="265"/>
      <c r="M3" s="19" t="s">
        <v>225</v>
      </c>
    </row>
    <row r="4" spans="1:13" ht="18" customHeight="1" x14ac:dyDescent="0.25">
      <c r="A4" s="265"/>
      <c r="B4" s="265"/>
      <c r="C4" s="265"/>
      <c r="D4" s="265"/>
      <c r="E4" s="265"/>
      <c r="F4" s="265"/>
      <c r="G4" s="265"/>
      <c r="H4" s="265"/>
      <c r="I4" s="265"/>
      <c r="J4" s="265"/>
      <c r="K4" s="265"/>
      <c r="M4" s="19" t="s">
        <v>226</v>
      </c>
    </row>
    <row r="5" spans="1:13" x14ac:dyDescent="0.25">
      <c r="M5" s="19" t="s">
        <v>218</v>
      </c>
    </row>
    <row r="6" spans="1:13" ht="15.75" thickBot="1" x14ac:dyDescent="0.3"/>
    <row r="7" spans="1:13" ht="27" customHeight="1" thickBot="1" x14ac:dyDescent="0.3">
      <c r="A7" s="466" t="s">
        <v>181</v>
      </c>
      <c r="B7" s="467"/>
      <c r="C7" s="467"/>
      <c r="D7" s="468"/>
      <c r="E7" s="12"/>
      <c r="F7" s="457" t="s">
        <v>182</v>
      </c>
      <c r="G7" s="460"/>
      <c r="H7" s="458"/>
      <c r="I7" s="12"/>
      <c r="J7" s="457" t="s">
        <v>183</v>
      </c>
      <c r="K7" s="458"/>
    </row>
    <row r="8" spans="1:13" ht="24" x14ac:dyDescent="0.25">
      <c r="A8" s="464" t="s">
        <v>173</v>
      </c>
      <c r="B8" s="465" t="s">
        <v>269</v>
      </c>
      <c r="C8" s="465"/>
      <c r="D8" s="465"/>
      <c r="E8" s="16"/>
      <c r="F8" s="8" t="s">
        <v>177</v>
      </c>
      <c r="G8" s="8" t="s">
        <v>178</v>
      </c>
      <c r="H8" s="8" t="s">
        <v>179</v>
      </c>
      <c r="I8" s="16"/>
      <c r="J8" s="17" t="s">
        <v>184</v>
      </c>
      <c r="K8" s="18" t="s">
        <v>185</v>
      </c>
    </row>
    <row r="9" spans="1:13" ht="31.5" customHeight="1" x14ac:dyDescent="0.25">
      <c r="A9" s="383"/>
      <c r="B9" s="428" t="s">
        <v>152</v>
      </c>
      <c r="C9" s="429"/>
      <c r="D9" s="430"/>
      <c r="E9" s="16"/>
      <c r="F9" s="9" t="s">
        <v>228</v>
      </c>
      <c r="G9" s="19">
        <v>15</v>
      </c>
      <c r="H9" s="20">
        <v>0</v>
      </c>
      <c r="I9" s="16"/>
      <c r="J9" s="21" t="s">
        <v>186</v>
      </c>
      <c r="K9" s="20">
        <v>0</v>
      </c>
    </row>
    <row r="10" spans="1:13" ht="31.5" customHeight="1" x14ac:dyDescent="0.25">
      <c r="A10" s="383"/>
      <c r="B10" s="459" t="s">
        <v>153</v>
      </c>
      <c r="C10" s="459"/>
      <c r="D10" s="459"/>
      <c r="E10" s="16"/>
      <c r="F10" s="9" t="s">
        <v>229</v>
      </c>
      <c r="G10" s="20">
        <v>5</v>
      </c>
      <c r="H10" s="20">
        <v>0</v>
      </c>
      <c r="I10" s="16"/>
      <c r="J10" s="21" t="s">
        <v>187</v>
      </c>
      <c r="K10" s="20">
        <v>1</v>
      </c>
    </row>
    <row r="11" spans="1:13" x14ac:dyDescent="0.25">
      <c r="A11" s="383"/>
      <c r="B11" s="459" t="s">
        <v>154</v>
      </c>
      <c r="C11" s="459"/>
      <c r="D11" s="459"/>
      <c r="E11" s="16"/>
      <c r="F11" s="22" t="s">
        <v>230</v>
      </c>
      <c r="G11" s="20">
        <v>15</v>
      </c>
      <c r="H11" s="20">
        <v>0</v>
      </c>
      <c r="I11" s="16"/>
      <c r="J11" s="21" t="s">
        <v>188</v>
      </c>
      <c r="K11" s="20">
        <v>2</v>
      </c>
    </row>
    <row r="12" spans="1:13" ht="15" customHeight="1" x14ac:dyDescent="0.25">
      <c r="A12" s="383"/>
      <c r="B12" s="459" t="s">
        <v>155</v>
      </c>
      <c r="C12" s="459"/>
      <c r="D12" s="459"/>
      <c r="E12" s="16"/>
      <c r="F12" s="9" t="s">
        <v>231</v>
      </c>
      <c r="G12" s="19">
        <v>10</v>
      </c>
      <c r="H12" s="20">
        <v>0</v>
      </c>
      <c r="I12" s="16"/>
      <c r="J12" s="16"/>
      <c r="K12" s="16"/>
    </row>
    <row r="13" spans="1:13" ht="31.5" customHeight="1" x14ac:dyDescent="0.25">
      <c r="A13" s="383"/>
      <c r="B13" s="459" t="s">
        <v>156</v>
      </c>
      <c r="C13" s="459"/>
      <c r="D13" s="459"/>
      <c r="E13" s="16"/>
      <c r="F13" s="9" t="s">
        <v>232</v>
      </c>
      <c r="G13" s="20">
        <v>15</v>
      </c>
      <c r="H13" s="20">
        <v>0</v>
      </c>
      <c r="I13" s="16"/>
      <c r="J13" s="16"/>
      <c r="K13" s="16"/>
    </row>
    <row r="14" spans="1:13" ht="30" customHeight="1" x14ac:dyDescent="0.25">
      <c r="A14" s="383" t="s">
        <v>174</v>
      </c>
      <c r="B14" s="459" t="s">
        <v>157</v>
      </c>
      <c r="C14" s="459"/>
      <c r="D14" s="459"/>
      <c r="E14" s="16"/>
      <c r="F14" s="23" t="s">
        <v>233</v>
      </c>
      <c r="G14" s="24">
        <v>10</v>
      </c>
      <c r="H14" s="24">
        <v>0</v>
      </c>
      <c r="I14" s="16"/>
      <c r="J14" s="16"/>
      <c r="K14" s="16"/>
    </row>
    <row r="15" spans="1:13" ht="30" customHeight="1" x14ac:dyDescent="0.25">
      <c r="A15" s="383"/>
      <c r="B15" s="459" t="s">
        <v>158</v>
      </c>
      <c r="C15" s="459"/>
      <c r="D15" s="459"/>
      <c r="E15" s="16"/>
      <c r="F15" s="9" t="s">
        <v>234</v>
      </c>
      <c r="G15" s="20">
        <v>30</v>
      </c>
      <c r="H15" s="20">
        <v>0</v>
      </c>
      <c r="I15" s="16"/>
      <c r="J15" s="16"/>
      <c r="K15" s="16"/>
    </row>
    <row r="16" spans="1:13" x14ac:dyDescent="0.25">
      <c r="A16" s="383"/>
      <c r="B16" s="459" t="s">
        <v>159</v>
      </c>
      <c r="C16" s="459"/>
      <c r="D16" s="459"/>
      <c r="E16" s="16"/>
      <c r="F16" s="7" t="s">
        <v>180</v>
      </c>
      <c r="G16" s="5">
        <f>SUM(G9:G15)</f>
        <v>100</v>
      </c>
      <c r="H16" s="5">
        <f>SUM(H9:H15)</f>
        <v>0</v>
      </c>
      <c r="I16" s="16"/>
      <c r="J16" s="16"/>
      <c r="K16" s="16"/>
    </row>
    <row r="17" spans="1:11" x14ac:dyDescent="0.25">
      <c r="A17" s="383"/>
      <c r="B17" s="459" t="s">
        <v>160</v>
      </c>
      <c r="C17" s="459"/>
      <c r="D17" s="459"/>
      <c r="E17" s="16"/>
      <c r="F17" s="25"/>
      <c r="G17" s="26"/>
      <c r="H17" s="16"/>
      <c r="I17" s="16"/>
      <c r="J17" s="16"/>
      <c r="K17" s="16"/>
    </row>
    <row r="18" spans="1:11" x14ac:dyDescent="0.25">
      <c r="A18" s="383"/>
      <c r="B18" s="459" t="s">
        <v>161</v>
      </c>
      <c r="C18" s="459"/>
      <c r="D18" s="459"/>
      <c r="E18" s="16"/>
      <c r="F18" s="25"/>
      <c r="G18" s="26"/>
      <c r="H18" s="16"/>
      <c r="I18" s="16"/>
      <c r="J18" s="16"/>
      <c r="K18" s="16"/>
    </row>
    <row r="19" spans="1:11" ht="15" customHeight="1" x14ac:dyDescent="0.25">
      <c r="A19" s="383"/>
      <c r="B19" s="459" t="s">
        <v>162</v>
      </c>
      <c r="C19" s="459"/>
      <c r="D19" s="459"/>
      <c r="E19" s="16"/>
      <c r="F19" s="25"/>
      <c r="G19" s="26"/>
      <c r="H19" s="16"/>
      <c r="I19" s="16"/>
      <c r="J19" s="16"/>
      <c r="K19" s="16"/>
    </row>
    <row r="20" spans="1:11" x14ac:dyDescent="0.25">
      <c r="A20" s="383"/>
      <c r="B20" s="459" t="s">
        <v>163</v>
      </c>
      <c r="C20" s="459"/>
      <c r="D20" s="459"/>
      <c r="E20" s="16"/>
      <c r="F20" s="27"/>
      <c r="G20" s="27"/>
      <c r="H20" s="16"/>
      <c r="I20" s="16"/>
      <c r="J20" s="16"/>
      <c r="K20" s="16"/>
    </row>
    <row r="21" spans="1:11" x14ac:dyDescent="0.25">
      <c r="A21" s="383"/>
      <c r="B21" s="459" t="s">
        <v>164</v>
      </c>
      <c r="C21" s="459"/>
      <c r="D21" s="459"/>
      <c r="E21" s="16"/>
      <c r="F21" s="25"/>
      <c r="G21" s="26"/>
      <c r="H21" s="16"/>
      <c r="I21" s="16"/>
      <c r="J21" s="16"/>
      <c r="K21" s="16"/>
    </row>
    <row r="22" spans="1:11" x14ac:dyDescent="0.25">
      <c r="A22" s="383"/>
      <c r="B22" s="459" t="s">
        <v>165</v>
      </c>
      <c r="C22" s="459"/>
      <c r="D22" s="459"/>
      <c r="E22" s="16"/>
      <c r="F22" s="25"/>
      <c r="G22" s="26"/>
      <c r="H22" s="16"/>
      <c r="I22" s="16"/>
      <c r="J22" s="16"/>
      <c r="K22" s="16"/>
    </row>
    <row r="23" spans="1:11" ht="15" customHeight="1" x14ac:dyDescent="0.25">
      <c r="A23" s="383"/>
      <c r="B23" s="459" t="s">
        <v>166</v>
      </c>
      <c r="C23" s="459"/>
      <c r="D23" s="459"/>
      <c r="E23" s="16"/>
      <c r="F23" s="25"/>
      <c r="G23" s="26"/>
      <c r="H23" s="16"/>
      <c r="I23" s="16"/>
      <c r="J23" s="16"/>
      <c r="K23" s="16"/>
    </row>
    <row r="24" spans="1:11" x14ac:dyDescent="0.25">
      <c r="A24" s="383"/>
      <c r="B24" s="459" t="s">
        <v>167</v>
      </c>
      <c r="C24" s="459"/>
      <c r="D24" s="459"/>
      <c r="E24" s="16"/>
      <c r="F24" s="27"/>
      <c r="G24" s="27"/>
      <c r="H24" s="16"/>
      <c r="I24" s="16"/>
      <c r="J24" s="16"/>
      <c r="K24" s="16"/>
    </row>
    <row r="25" spans="1:11" x14ac:dyDescent="0.25">
      <c r="A25" s="383"/>
      <c r="B25" s="459" t="s">
        <v>168</v>
      </c>
      <c r="C25" s="459"/>
      <c r="D25" s="459"/>
      <c r="E25" s="16"/>
      <c r="F25" s="25"/>
      <c r="G25" s="26"/>
      <c r="H25" s="16"/>
      <c r="I25" s="16"/>
      <c r="J25" s="16"/>
      <c r="K25" s="16"/>
    </row>
    <row r="26" spans="1:11" x14ac:dyDescent="0.25">
      <c r="A26" s="383"/>
      <c r="B26" s="459" t="s">
        <v>169</v>
      </c>
      <c r="C26" s="459"/>
      <c r="D26" s="459"/>
      <c r="E26" s="16"/>
      <c r="F26" s="25"/>
      <c r="G26" s="26"/>
      <c r="H26" s="16"/>
      <c r="I26" s="16"/>
      <c r="J26" s="16"/>
      <c r="K26" s="16"/>
    </row>
    <row r="27" spans="1:11" ht="15" customHeight="1" x14ac:dyDescent="0.25">
      <c r="A27" s="383"/>
      <c r="B27" s="459" t="s">
        <v>170</v>
      </c>
      <c r="C27" s="459"/>
      <c r="D27" s="459"/>
      <c r="E27" s="16"/>
      <c r="F27" s="27"/>
      <c r="G27" s="27"/>
      <c r="H27" s="16"/>
      <c r="I27" s="16"/>
      <c r="J27" s="16"/>
      <c r="K27" s="16"/>
    </row>
    <row r="28" spans="1:11" ht="22.5" customHeight="1" x14ac:dyDescent="0.25">
      <c r="A28" s="383" t="s">
        <v>175</v>
      </c>
      <c r="B28" s="459" t="s">
        <v>171</v>
      </c>
      <c r="C28" s="459"/>
      <c r="D28" s="459"/>
      <c r="E28" s="16"/>
      <c r="F28" s="27"/>
      <c r="G28" s="27"/>
      <c r="H28" s="16"/>
      <c r="I28" s="16"/>
      <c r="J28" s="16"/>
      <c r="K28" s="16"/>
    </row>
    <row r="29" spans="1:11" ht="25.5" customHeight="1" x14ac:dyDescent="0.25">
      <c r="A29" s="383"/>
      <c r="B29" s="459" t="s">
        <v>172</v>
      </c>
      <c r="C29" s="459"/>
      <c r="D29" s="459"/>
      <c r="E29" s="16"/>
      <c r="F29" s="27"/>
      <c r="G29" s="27"/>
      <c r="H29" s="16"/>
      <c r="I29" s="16"/>
      <c r="J29" s="16"/>
      <c r="K29" s="16"/>
    </row>
    <row r="30" spans="1:11" x14ac:dyDescent="0.25">
      <c r="A30" s="16"/>
      <c r="B30" s="16"/>
      <c r="C30" s="16"/>
      <c r="D30" s="16"/>
      <c r="E30" s="16"/>
      <c r="F30" s="16"/>
      <c r="G30" s="16"/>
      <c r="H30" s="16"/>
      <c r="I30" s="16"/>
      <c r="J30" s="16"/>
      <c r="K30" s="16"/>
    </row>
    <row r="31" spans="1:11" x14ac:dyDescent="0.25">
      <c r="A31" s="16" t="s">
        <v>308</v>
      </c>
      <c r="B31" s="16"/>
      <c r="C31" s="16"/>
      <c r="D31" s="16"/>
      <c r="E31" s="16"/>
      <c r="F31" s="16"/>
      <c r="G31" s="16"/>
      <c r="H31" s="16"/>
      <c r="I31" s="16"/>
      <c r="J31" s="16"/>
      <c r="K31" s="16"/>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EF28"/>
  <sheetViews>
    <sheetView topLeftCell="CJ1" zoomScale="50" zoomScaleNormal="50" workbookViewId="0">
      <selection activeCell="CN6" sqref="CN6:CN23"/>
    </sheetView>
  </sheetViews>
  <sheetFormatPr baseColWidth="10" defaultRowHeight="15" x14ac:dyDescent="0.25"/>
  <cols>
    <col min="1" max="1" width="33.125" customWidth="1"/>
    <col min="2" max="2" width="12.125" bestFit="1" customWidth="1"/>
    <col min="3" max="3" width="4.625" hidden="1" customWidth="1"/>
    <col min="4" max="4" width="16.75" customWidth="1"/>
    <col min="5" max="5" width="34.125" bestFit="1" customWidth="1"/>
    <col min="6" max="6" width="12.375" bestFit="1" customWidth="1"/>
    <col min="7" max="7" width="1.875" hidden="1" customWidth="1"/>
    <col min="8" max="8" width="17.75" customWidth="1"/>
    <col min="9" max="9" width="34.125" bestFit="1" customWidth="1"/>
    <col min="10" max="10" width="12.375" bestFit="1" customWidth="1"/>
    <col min="11" max="11" width="1.875" hidden="1" customWidth="1"/>
    <col min="12" max="12" width="13.625" bestFit="1" customWidth="1"/>
    <col min="13" max="13" width="34.125" bestFit="1" customWidth="1"/>
    <col min="14" max="14" width="12.375" bestFit="1" customWidth="1"/>
    <col min="15" max="15" width="1.875" hidden="1" customWidth="1"/>
    <col min="16" max="16" width="13.625" bestFit="1" customWidth="1"/>
    <col min="17" max="17" width="34.125" bestFit="1" customWidth="1"/>
    <col min="18" max="18" width="12.375" bestFit="1" customWidth="1"/>
    <col min="19" max="19" width="1.875" hidden="1" customWidth="1"/>
    <col min="20" max="20" width="13.625" bestFit="1" customWidth="1"/>
    <col min="21" max="21" width="34.25" customWidth="1"/>
    <col min="23" max="23" width="0" hidden="1" customWidth="1"/>
    <col min="24" max="24" width="14" customWidth="1"/>
    <col min="25" max="25" width="34.25" customWidth="1"/>
    <col min="27" max="27" width="0" hidden="1" customWidth="1"/>
    <col min="28" max="28" width="15.75" customWidth="1"/>
    <col min="29" max="29" width="34.25" customWidth="1"/>
    <col min="31" max="31" width="0" hidden="1" customWidth="1"/>
    <col min="32" max="32" width="15" customWidth="1"/>
    <col min="33" max="33" width="34.125" customWidth="1"/>
    <col min="35" max="35" width="0" hidden="1" customWidth="1"/>
    <col min="36" max="36" width="15.25" customWidth="1"/>
    <col min="37" max="37" width="34.125" customWidth="1"/>
    <col min="39" max="39" width="0" hidden="1" customWidth="1"/>
    <col min="41" max="41" width="34.375" customWidth="1"/>
    <col min="43" max="43" width="0" hidden="1" customWidth="1"/>
    <col min="44" max="44" width="17.75" customWidth="1"/>
    <col min="45" max="45" width="33" customWidth="1"/>
    <col min="47" max="47" width="0" hidden="1" customWidth="1"/>
    <col min="48" max="48" width="17.75" customWidth="1"/>
    <col min="49" max="49" width="33.875" customWidth="1"/>
    <col min="51" max="51" width="0" hidden="1" customWidth="1"/>
    <col min="52" max="52" width="17.5" customWidth="1"/>
    <col min="53" max="53" width="32.875" customWidth="1"/>
    <col min="55" max="55" width="0" hidden="1" customWidth="1"/>
    <col min="56" max="56" width="18.5" customWidth="1"/>
    <col min="57" max="57" width="32.625" customWidth="1"/>
    <col min="59" max="59" width="0" hidden="1" customWidth="1"/>
    <col min="60" max="60" width="16.25" customWidth="1"/>
    <col min="61" max="61" width="33.25" customWidth="1"/>
    <col min="63" max="63" width="0" hidden="1" customWidth="1"/>
    <col min="64" max="64" width="16" customWidth="1"/>
    <col min="65" max="65" width="32.75" customWidth="1"/>
    <col min="67" max="67" width="0" hidden="1" customWidth="1"/>
    <col min="68" max="68" width="14.25" customWidth="1"/>
    <col min="69" max="69" width="32.75" customWidth="1"/>
    <col min="71" max="71" width="0" hidden="1" customWidth="1"/>
    <col min="72" max="72" width="15.25" customWidth="1"/>
    <col min="73" max="73" width="32.625" customWidth="1"/>
    <col min="75" max="75" width="0" hidden="1" customWidth="1"/>
    <col min="76" max="76" width="15" customWidth="1"/>
    <col min="77" max="77" width="32.75" customWidth="1"/>
    <col min="79" max="79" width="0" hidden="1" customWidth="1"/>
    <col min="80" max="80" width="16" customWidth="1"/>
    <col min="81" max="81" width="32.625" customWidth="1"/>
    <col min="83" max="83" width="0" hidden="1" customWidth="1"/>
    <col min="84" max="84" width="16.75" customWidth="1"/>
    <col min="85" max="85" width="32.625" customWidth="1"/>
    <col min="87" max="87" width="0" hidden="1" customWidth="1"/>
    <col min="88" max="88" width="18.75" customWidth="1"/>
    <col min="89" max="89" width="32.625" customWidth="1"/>
    <col min="91" max="91" width="0" hidden="1" customWidth="1"/>
    <col min="92" max="92" width="20" customWidth="1"/>
    <col min="93" max="93" width="32.875" customWidth="1"/>
    <col min="95" max="95" width="0" hidden="1" customWidth="1"/>
    <col min="96" max="96" width="17.5" customWidth="1"/>
    <col min="97" max="97" width="32.625" customWidth="1"/>
    <col min="99" max="99" width="0" hidden="1" customWidth="1"/>
    <col min="101" max="101" width="32.75" customWidth="1"/>
    <col min="103" max="103" width="0" hidden="1" customWidth="1"/>
    <col min="105" max="105" width="32.375" customWidth="1"/>
    <col min="107" max="107" width="0" hidden="1" customWidth="1"/>
    <col min="109" max="109" width="32.875" customWidth="1"/>
    <col min="110" max="110" width="10.875" customWidth="1"/>
    <col min="111" max="111" width="0" hidden="1" customWidth="1"/>
    <col min="113" max="113" width="32.75" customWidth="1"/>
    <col min="115" max="115" width="0" hidden="1" customWidth="1"/>
    <col min="117" max="117" width="32.875" customWidth="1"/>
    <col min="119" max="119" width="0" hidden="1" customWidth="1"/>
    <col min="121" max="121" width="33" customWidth="1"/>
    <col min="123" max="123" width="0" hidden="1" customWidth="1"/>
    <col min="125" max="125" width="33" customWidth="1"/>
    <col min="127" max="127" width="0" hidden="1" customWidth="1"/>
    <col min="129" max="129" width="32.625" customWidth="1"/>
    <col min="131" max="131" width="0" hidden="1" customWidth="1"/>
    <col min="133" max="133" width="33" customWidth="1"/>
    <col min="135" max="135" width="0" hidden="1" customWidth="1"/>
  </cols>
  <sheetData>
    <row r="1" spans="1:136" ht="28.5" customHeight="1" x14ac:dyDescent="0.25">
      <c r="A1" s="470" t="s">
        <v>372</v>
      </c>
      <c r="B1" s="470"/>
      <c r="C1" s="470"/>
      <c r="D1" s="470"/>
    </row>
    <row r="2" spans="1:136" x14ac:dyDescent="0.25">
      <c r="A2" s="471" t="s">
        <v>275</v>
      </c>
      <c r="B2" s="471"/>
      <c r="C2" s="471"/>
      <c r="D2" s="471"/>
    </row>
    <row r="3" spans="1:136" ht="6.75" customHeight="1" x14ac:dyDescent="0.25">
      <c r="A3" s="135"/>
      <c r="B3" s="135"/>
      <c r="C3" s="135"/>
      <c r="D3" s="135"/>
      <c r="E3" s="30"/>
    </row>
    <row r="4" spans="1:136" ht="173.25" customHeight="1" x14ac:dyDescent="0.25">
      <c r="A4" s="136" t="s">
        <v>391</v>
      </c>
      <c r="B4" s="207">
        <v>41</v>
      </c>
      <c r="C4" s="137"/>
      <c r="D4" s="206" t="s">
        <v>866</v>
      </c>
      <c r="E4" s="140" t="s">
        <v>391</v>
      </c>
      <c r="F4" s="207">
        <v>42</v>
      </c>
      <c r="G4" s="137"/>
      <c r="H4" s="206" t="s">
        <v>867</v>
      </c>
      <c r="I4" s="139" t="s">
        <v>391</v>
      </c>
      <c r="J4" s="207">
        <v>43</v>
      </c>
      <c r="K4" s="137"/>
      <c r="L4" s="138" t="s">
        <v>870</v>
      </c>
      <c r="M4" s="140" t="s">
        <v>391</v>
      </c>
      <c r="N4" s="207">
        <v>44</v>
      </c>
      <c r="O4" s="137"/>
      <c r="P4" s="138" t="s">
        <v>871</v>
      </c>
      <c r="Q4" s="139" t="s">
        <v>391</v>
      </c>
      <c r="R4" s="207">
        <v>45</v>
      </c>
      <c r="S4" s="137"/>
      <c r="T4" s="141" t="s">
        <v>875</v>
      </c>
      <c r="U4" s="140" t="s">
        <v>391</v>
      </c>
      <c r="V4" s="208">
        <v>46</v>
      </c>
      <c r="W4" s="138"/>
      <c r="X4" s="138" t="s">
        <v>897</v>
      </c>
      <c r="Y4" s="139" t="s">
        <v>391</v>
      </c>
      <c r="Z4" s="207">
        <v>47</v>
      </c>
      <c r="AA4" s="137"/>
      <c r="AB4" s="141" t="s">
        <v>920</v>
      </c>
      <c r="AC4" s="140" t="s">
        <v>391</v>
      </c>
      <c r="AD4" s="207">
        <v>48</v>
      </c>
      <c r="AE4" s="137"/>
      <c r="AF4" s="138" t="s">
        <v>930</v>
      </c>
      <c r="AG4" s="139" t="s">
        <v>391</v>
      </c>
      <c r="AH4" s="207">
        <v>49</v>
      </c>
      <c r="AI4" s="137"/>
      <c r="AJ4" s="141" t="s">
        <v>942</v>
      </c>
      <c r="AK4" s="140" t="s">
        <v>391</v>
      </c>
      <c r="AL4" s="207">
        <v>50</v>
      </c>
      <c r="AM4" s="137"/>
      <c r="AN4" s="138" t="s">
        <v>947</v>
      </c>
      <c r="AO4" s="139" t="s">
        <v>391</v>
      </c>
      <c r="AP4" s="207">
        <v>51</v>
      </c>
      <c r="AQ4" s="137"/>
      <c r="AR4" s="141" t="s">
        <v>960</v>
      </c>
      <c r="AS4" s="140" t="s">
        <v>391</v>
      </c>
      <c r="AT4" s="207">
        <v>52</v>
      </c>
      <c r="AU4" s="137"/>
      <c r="AV4" s="141" t="s">
        <v>968</v>
      </c>
      <c r="AW4" s="139" t="s">
        <v>391</v>
      </c>
      <c r="AX4" s="207">
        <v>53</v>
      </c>
      <c r="AY4" s="137"/>
      <c r="AZ4" s="141" t="s">
        <v>986</v>
      </c>
      <c r="BA4" s="140" t="s">
        <v>391</v>
      </c>
      <c r="BB4" s="207">
        <v>54</v>
      </c>
      <c r="BC4" s="137"/>
      <c r="BD4" s="141" t="s">
        <v>987</v>
      </c>
      <c r="BE4" s="139" t="s">
        <v>391</v>
      </c>
      <c r="BF4" s="207">
        <v>55</v>
      </c>
      <c r="BG4" s="137"/>
      <c r="BH4" s="141" t="s">
        <v>1004</v>
      </c>
      <c r="BI4" s="140" t="s">
        <v>391</v>
      </c>
      <c r="BJ4" s="207">
        <v>56</v>
      </c>
      <c r="BK4" s="137"/>
      <c r="BL4" s="141" t="s">
        <v>1005</v>
      </c>
      <c r="BM4" s="139" t="s">
        <v>391</v>
      </c>
      <c r="BN4" s="207">
        <v>57</v>
      </c>
      <c r="BO4" s="137"/>
      <c r="BP4" s="141" t="s">
        <v>1016</v>
      </c>
      <c r="BQ4" s="140" t="s">
        <v>391</v>
      </c>
      <c r="BR4" s="207">
        <v>58</v>
      </c>
      <c r="BS4" s="137"/>
      <c r="BT4" s="141" t="s">
        <v>1026</v>
      </c>
      <c r="BU4" s="139" t="s">
        <v>391</v>
      </c>
      <c r="BV4" s="207">
        <v>59</v>
      </c>
      <c r="BW4" s="137"/>
      <c r="BX4" s="141" t="s">
        <v>1050</v>
      </c>
      <c r="BY4" s="140" t="s">
        <v>391</v>
      </c>
      <c r="BZ4" s="207">
        <v>60</v>
      </c>
      <c r="CA4" s="137"/>
      <c r="CB4" s="141" t="s">
        <v>1051</v>
      </c>
      <c r="CC4" s="139" t="s">
        <v>391</v>
      </c>
      <c r="CD4" s="207">
        <v>61</v>
      </c>
      <c r="CE4" s="137"/>
      <c r="CF4" s="141" t="s">
        <v>1059</v>
      </c>
      <c r="CG4" s="140" t="s">
        <v>391</v>
      </c>
      <c r="CH4" s="207">
        <v>62</v>
      </c>
      <c r="CI4" s="137"/>
      <c r="CJ4" s="141" t="s">
        <v>1060</v>
      </c>
      <c r="CK4" s="139" t="s">
        <v>391</v>
      </c>
      <c r="CL4" s="207">
        <v>63</v>
      </c>
      <c r="CM4" s="137"/>
      <c r="CN4" s="141" t="s">
        <v>1068</v>
      </c>
      <c r="CO4" s="140" t="s">
        <v>391</v>
      </c>
      <c r="CP4" s="207">
        <v>64</v>
      </c>
      <c r="CQ4" s="137"/>
      <c r="CR4" s="141" t="s">
        <v>1075</v>
      </c>
      <c r="CS4" s="139" t="s">
        <v>391</v>
      </c>
      <c r="CT4" s="207">
        <v>65</v>
      </c>
      <c r="CU4" s="137"/>
      <c r="CV4" s="141"/>
      <c r="CW4" s="140" t="s">
        <v>391</v>
      </c>
      <c r="CX4" s="207">
        <v>66</v>
      </c>
      <c r="CY4" s="137"/>
      <c r="CZ4" s="141"/>
      <c r="DA4" s="139" t="s">
        <v>391</v>
      </c>
      <c r="DB4" s="207">
        <v>67</v>
      </c>
      <c r="DC4" s="137"/>
      <c r="DD4" s="141"/>
      <c r="DE4" s="140" t="s">
        <v>391</v>
      </c>
      <c r="DF4" s="207">
        <v>68</v>
      </c>
      <c r="DG4" s="137"/>
      <c r="DH4" s="141" t="e">
        <f>'Mapa de Riesgos y Oportunidades'!#REF!</f>
        <v>#REF!</v>
      </c>
      <c r="DI4" s="139" t="s">
        <v>391</v>
      </c>
      <c r="DJ4" s="207">
        <v>69</v>
      </c>
      <c r="DK4" s="137"/>
      <c r="DL4" s="141" t="e">
        <f>'Mapa de Riesgos y Oportunidades'!#REF!</f>
        <v>#REF!</v>
      </c>
      <c r="DM4" s="140" t="s">
        <v>391</v>
      </c>
      <c r="DN4" s="207">
        <v>70</v>
      </c>
      <c r="DO4" s="137"/>
      <c r="DP4" s="141" t="e">
        <f>'Mapa de Riesgos y Oportunidades'!#REF!</f>
        <v>#REF!</v>
      </c>
      <c r="DQ4" s="139" t="s">
        <v>391</v>
      </c>
      <c r="DR4" s="207">
        <v>71</v>
      </c>
      <c r="DS4" s="137"/>
      <c r="DT4" s="141" t="e">
        <f>'Mapa de Riesgos y Oportunidades'!#REF!</f>
        <v>#REF!</v>
      </c>
      <c r="DU4" s="140" t="s">
        <v>391</v>
      </c>
      <c r="DV4" s="207">
        <v>72</v>
      </c>
      <c r="DW4" s="137"/>
      <c r="DX4" s="141" t="e">
        <f>'Mapa de Riesgos y Oportunidades'!#REF!</f>
        <v>#REF!</v>
      </c>
      <c r="DY4" s="139" t="s">
        <v>391</v>
      </c>
      <c r="DZ4" s="207">
        <v>73</v>
      </c>
      <c r="EA4" s="137"/>
      <c r="EB4" s="141" t="e">
        <f>'Mapa de Riesgos y Oportunidades'!#REF!</f>
        <v>#REF!</v>
      </c>
      <c r="EC4" s="140" t="s">
        <v>391</v>
      </c>
      <c r="ED4" s="207">
        <v>74</v>
      </c>
      <c r="EE4" s="137"/>
      <c r="EF4" s="141" t="e">
        <f>'Mapa de Riesgos y Oportunidades'!#REF!</f>
        <v>#REF!</v>
      </c>
    </row>
    <row r="5" spans="1:136" ht="54.75" customHeight="1" x14ac:dyDescent="0.25">
      <c r="A5" s="90" t="s">
        <v>392</v>
      </c>
      <c r="B5" s="90" t="s">
        <v>277</v>
      </c>
      <c r="C5" s="91"/>
      <c r="D5" s="90" t="s">
        <v>268</v>
      </c>
      <c r="E5" s="92" t="s">
        <v>276</v>
      </c>
      <c r="F5" s="92" t="s">
        <v>277</v>
      </c>
      <c r="G5" s="93"/>
      <c r="H5" s="92" t="s">
        <v>268</v>
      </c>
      <c r="I5" s="90" t="s">
        <v>276</v>
      </c>
      <c r="J5" s="90" t="s">
        <v>277</v>
      </c>
      <c r="K5" s="91"/>
      <c r="L5" s="90" t="s">
        <v>268</v>
      </c>
      <c r="M5" s="92" t="s">
        <v>276</v>
      </c>
      <c r="N5" s="92" t="s">
        <v>277</v>
      </c>
      <c r="O5" s="93"/>
      <c r="P5" s="92" t="s">
        <v>268</v>
      </c>
      <c r="Q5" s="90" t="s">
        <v>276</v>
      </c>
      <c r="R5" s="90" t="s">
        <v>277</v>
      </c>
      <c r="S5" s="65"/>
      <c r="T5" s="90" t="s">
        <v>268</v>
      </c>
      <c r="U5" s="92" t="s">
        <v>276</v>
      </c>
      <c r="V5" s="92" t="s">
        <v>277</v>
      </c>
      <c r="W5" s="93"/>
      <c r="X5" s="92" t="s">
        <v>268</v>
      </c>
      <c r="Y5" s="90" t="s">
        <v>276</v>
      </c>
      <c r="Z5" s="90" t="s">
        <v>277</v>
      </c>
      <c r="AA5" s="65"/>
      <c r="AB5" s="90" t="s">
        <v>268</v>
      </c>
      <c r="AC5" s="92" t="s">
        <v>276</v>
      </c>
      <c r="AD5" s="92" t="s">
        <v>277</v>
      </c>
      <c r="AE5" s="93"/>
      <c r="AF5" s="92" t="s">
        <v>268</v>
      </c>
      <c r="AG5" s="90" t="s">
        <v>276</v>
      </c>
      <c r="AH5" s="90" t="s">
        <v>277</v>
      </c>
      <c r="AI5" s="65"/>
      <c r="AJ5" s="90" t="s">
        <v>268</v>
      </c>
      <c r="AK5" s="92" t="s">
        <v>276</v>
      </c>
      <c r="AL5" s="92" t="s">
        <v>277</v>
      </c>
      <c r="AM5" s="93"/>
      <c r="AN5" s="92" t="s">
        <v>268</v>
      </c>
      <c r="AO5" s="90" t="s">
        <v>276</v>
      </c>
      <c r="AP5" s="90" t="s">
        <v>277</v>
      </c>
      <c r="AQ5" s="65"/>
      <c r="AR5" s="90" t="s">
        <v>268</v>
      </c>
      <c r="AS5" s="92" t="s">
        <v>276</v>
      </c>
      <c r="AT5" s="92" t="s">
        <v>277</v>
      </c>
      <c r="AU5" s="209"/>
      <c r="AV5" s="92" t="s">
        <v>268</v>
      </c>
      <c r="AW5" s="90" t="s">
        <v>276</v>
      </c>
      <c r="AX5" s="90" t="s">
        <v>277</v>
      </c>
      <c r="AY5" s="65"/>
      <c r="AZ5" s="90" t="s">
        <v>268</v>
      </c>
      <c r="BA5" s="92" t="s">
        <v>276</v>
      </c>
      <c r="BB5" s="92" t="s">
        <v>277</v>
      </c>
      <c r="BC5" s="209"/>
      <c r="BD5" s="92" t="s">
        <v>268</v>
      </c>
      <c r="BE5" s="90" t="s">
        <v>276</v>
      </c>
      <c r="BF5" s="90" t="s">
        <v>277</v>
      </c>
      <c r="BG5" s="65"/>
      <c r="BH5" s="90" t="s">
        <v>268</v>
      </c>
      <c r="BI5" s="92" t="s">
        <v>276</v>
      </c>
      <c r="BJ5" s="92" t="s">
        <v>277</v>
      </c>
      <c r="BK5" s="209"/>
      <c r="BL5" s="92" t="s">
        <v>268</v>
      </c>
      <c r="BM5" s="90" t="s">
        <v>276</v>
      </c>
      <c r="BN5" s="90" t="s">
        <v>277</v>
      </c>
      <c r="BO5" s="65"/>
      <c r="BP5" s="90" t="s">
        <v>268</v>
      </c>
      <c r="BQ5" s="92" t="s">
        <v>276</v>
      </c>
      <c r="BR5" s="92" t="s">
        <v>277</v>
      </c>
      <c r="BS5" s="209"/>
      <c r="BT5" s="92" t="s">
        <v>268</v>
      </c>
      <c r="BU5" s="90" t="s">
        <v>276</v>
      </c>
      <c r="BV5" s="90" t="s">
        <v>277</v>
      </c>
      <c r="BW5" s="65"/>
      <c r="BX5" s="90" t="s">
        <v>268</v>
      </c>
      <c r="BY5" s="92" t="s">
        <v>276</v>
      </c>
      <c r="BZ5" s="92" t="s">
        <v>277</v>
      </c>
      <c r="CA5" s="209"/>
      <c r="CB5" s="92" t="s">
        <v>268</v>
      </c>
      <c r="CC5" s="90" t="s">
        <v>276</v>
      </c>
      <c r="CD5" s="90" t="s">
        <v>277</v>
      </c>
      <c r="CE5" s="65"/>
      <c r="CF5" s="90" t="s">
        <v>268</v>
      </c>
      <c r="CG5" s="92" t="s">
        <v>276</v>
      </c>
      <c r="CH5" s="92" t="s">
        <v>277</v>
      </c>
      <c r="CI5" s="209"/>
      <c r="CJ5" s="92" t="s">
        <v>268</v>
      </c>
      <c r="CK5" s="90" t="s">
        <v>276</v>
      </c>
      <c r="CL5" s="90" t="s">
        <v>277</v>
      </c>
      <c r="CM5" s="65"/>
      <c r="CN5" s="90" t="s">
        <v>268</v>
      </c>
      <c r="CO5" s="92" t="s">
        <v>276</v>
      </c>
      <c r="CP5" s="92" t="s">
        <v>277</v>
      </c>
      <c r="CQ5" s="209"/>
      <c r="CR5" s="92" t="s">
        <v>268</v>
      </c>
      <c r="CS5" s="90" t="s">
        <v>276</v>
      </c>
      <c r="CT5" s="90" t="s">
        <v>277</v>
      </c>
      <c r="CU5" s="65"/>
      <c r="CV5" s="90" t="s">
        <v>268</v>
      </c>
      <c r="CW5" s="92" t="s">
        <v>276</v>
      </c>
      <c r="CX5" s="92" t="s">
        <v>277</v>
      </c>
      <c r="CY5" s="209"/>
      <c r="CZ5" s="92" t="s">
        <v>268</v>
      </c>
      <c r="DA5" s="90" t="s">
        <v>276</v>
      </c>
      <c r="DB5" s="90" t="s">
        <v>277</v>
      </c>
      <c r="DC5" s="65"/>
      <c r="DD5" s="90" t="s">
        <v>268</v>
      </c>
      <c r="DE5" s="92" t="s">
        <v>276</v>
      </c>
      <c r="DF5" s="92" t="s">
        <v>277</v>
      </c>
      <c r="DG5" s="209"/>
      <c r="DH5" s="92" t="s">
        <v>268</v>
      </c>
      <c r="DI5" s="90" t="s">
        <v>276</v>
      </c>
      <c r="DJ5" s="90" t="s">
        <v>277</v>
      </c>
      <c r="DK5" s="65"/>
      <c r="DL5" s="90" t="s">
        <v>268</v>
      </c>
      <c r="DM5" s="92" t="s">
        <v>276</v>
      </c>
      <c r="DN5" s="92" t="s">
        <v>277</v>
      </c>
      <c r="DO5" s="209"/>
      <c r="DP5" s="92" t="s">
        <v>268</v>
      </c>
      <c r="DQ5" s="90" t="s">
        <v>276</v>
      </c>
      <c r="DR5" s="90" t="s">
        <v>277</v>
      </c>
      <c r="DS5" s="65"/>
      <c r="DT5" s="90" t="s">
        <v>268</v>
      </c>
      <c r="DU5" s="92" t="s">
        <v>276</v>
      </c>
      <c r="DV5" s="92" t="s">
        <v>277</v>
      </c>
      <c r="DW5" s="209"/>
      <c r="DX5" s="92" t="s">
        <v>268</v>
      </c>
      <c r="DY5" s="90" t="s">
        <v>276</v>
      </c>
      <c r="DZ5" s="90" t="s">
        <v>277</v>
      </c>
      <c r="EA5" s="65"/>
      <c r="EB5" s="90" t="s">
        <v>268</v>
      </c>
      <c r="EC5" s="92" t="s">
        <v>276</v>
      </c>
      <c r="ED5" s="92" t="s">
        <v>277</v>
      </c>
      <c r="EE5" s="209"/>
      <c r="EF5" s="92" t="s">
        <v>268</v>
      </c>
    </row>
    <row r="6" spans="1:136" ht="19.5" customHeight="1" x14ac:dyDescent="0.25">
      <c r="A6" s="66" t="s">
        <v>252</v>
      </c>
      <c r="B6" s="190" t="s">
        <v>414</v>
      </c>
      <c r="C6" s="54">
        <f>IF(B6="X",1,0)+ IF(B7="X",1,0)+ IF(B8="X",1,0)+ IF(B9="X",1,0)+ IF(B10="X",1,0)+ IF(B11="X",1,0)+ IF(B12="X",1,0)+ IF(B13="X",1)+ IF(B14="X",1,0)+ IF(B23="X",1,0)+ IF(B15="X",1,0)+ IF(B16="X",1,0)+ IF(B17="X",1)+ IF(B18="X",1,0)+ IF(B19="X",1,0)+ IF(B20="X",1,0)+ IF(B21="X",1,0)+ IF(B22="X",1,0)</f>
        <v>10</v>
      </c>
      <c r="D6" s="469" t="str">
        <f>IF(C6=0,"Sin Impacto",IF(C6&lt;=5,"Impacto Moderado",IF(C6&lt;=11,"Impacto Mayor",IF(C6&lt;=18,"Impacto Catastrófico"))))</f>
        <v>Impacto Mayor</v>
      </c>
      <c r="E6" s="67" t="s">
        <v>252</v>
      </c>
      <c r="F6" s="190" t="s">
        <v>414</v>
      </c>
      <c r="G6" s="55">
        <f>IF(F6="X",1,0)+ IF(F7="X",1,0)+ IF(F8="X",1,0)+ IF(F9="X",1,0)+ IF(F10="X",1,0)+ IF(F11="X",1,0)+ IF(F12="X",1,0)+ IF(F13="X",1)+ IF(F14="X",1,0)+ IF(F23="X",1,0)+ IF(F15="X",1,0)+ IF(F16="X",1,0)+ IF(F17="X",1)+ IF(F18="X",1,0)+ IF(F19="X",1,0)+ IF(F20="X",1,0)+ IF(F21="X",1,0)+ IF(F22="X",1,0)</f>
        <v>12</v>
      </c>
      <c r="H6" s="469" t="str">
        <f>IF(G6=0,"Sin Impacto",IF(G6&lt;=5,"Impacto Moderado",IF(G6&lt;=11,"Impacto Mayor",IF(G6&lt;=18,"Impacto Catastrófico"))))</f>
        <v>Impacto Catastrófico</v>
      </c>
      <c r="I6" s="66" t="s">
        <v>252</v>
      </c>
      <c r="J6" s="213" t="s">
        <v>414</v>
      </c>
      <c r="K6" s="55">
        <f>IF(J6="X",1,0)+ IF(J7="X",1,0)+ IF(J8="X",1,0)+ IF(J9="X",1,0)+ IF(J10="X",1,0)+ IF(J11="X",1,0)+ IF(J12="X",1,0)+ IF(J13="X",1)+ IF(J14="X",1,0)+ IF(J23="X",1,0)+ IF(J15="X",1,0)+ IF(J16="X",1,0)+ IF(J17="X",1)+ IF(J18="X",1,0)+ IF(J19="X",1,0)+ IF(J20="X",1,0)+ IF(J21="X",1,0)+ IF(J22="X",1,0)</f>
        <v>8</v>
      </c>
      <c r="L6" s="469" t="str">
        <f>IF(K6=0,"Sin Impacto",IF(K6&lt;=5,"Impacto Moderado",IF(K6&lt;=11,"Impacto Mayor",IF(K6&lt;=18,"Impacto Catastrófico"))))</f>
        <v>Impacto Mayor</v>
      </c>
      <c r="M6" s="67" t="s">
        <v>252</v>
      </c>
      <c r="N6" s="213" t="s">
        <v>414</v>
      </c>
      <c r="O6" s="55">
        <f>IF(N6="X",1,0)+ IF(N7="X",1,0)+ IF(N8="X",1,0)+ IF(N9="X",1,0)+ IF(N10="X",1,0)+ IF(N11="X",1,0)+ IF(N12="X",1,0)+ IF(N13="X",1)+ IF(N14="X",1,0)+ IF(N23="X",1,0)+ IF(N15="X",1,0)+ IF(N16="X",1,0)+ IF(N17="X",1)+ IF(N18="X",1,0)+ IF(N19="X",1,0)+ IF(N20="X",1,0)+ IF(N21="X",1,0)+ IF(N22="X",1,0)</f>
        <v>3</v>
      </c>
      <c r="P6" s="469" t="str">
        <f>IF(O6=0,"Sin Impacto",IF(O6&lt;=5,"Impacto Moderado",IF(O6&lt;=11,"Impacto Mayor",IF(O6&lt;=18,"Impacto Catastrófico"))))</f>
        <v>Impacto Moderado</v>
      </c>
      <c r="Q6" s="66" t="s">
        <v>252</v>
      </c>
      <c r="R6" s="213" t="s">
        <v>414</v>
      </c>
      <c r="S6" s="55">
        <f>IF(R6="X",1,0)+ IF(R7="X",1,0)+ IF(R8="X",1,0)+ IF(R9="X",1,0)+ IF(R10="X",1,0)+ IF(R11="X",1,0)+ IF(R12="X",1,0)+ IF(R13="X",1)+ IF(R14="X",1,0)+ IF(R23="X",1,0)+ IF(R15="X",1,0)+ IF(R16="X",1,0)+ IF(R17="X",1)+ IF(R18="X",1,0)+ IF(R19="X",1,0)+ IF(R20="X",1,0)+ IF(R21="X",1,0)+ IF(R22="X",1,0)</f>
        <v>5</v>
      </c>
      <c r="T6" s="469" t="str">
        <f>IF(S6=0,"Sin Impacto",IF(S6&lt;=5,"Impacto Moderado",IF(S6&lt;=11,"Impacto Mayor",IF(S6&lt;=18,"Impacto Catastrófico"))))</f>
        <v>Impacto Moderado</v>
      </c>
      <c r="U6" s="67" t="s">
        <v>252</v>
      </c>
      <c r="V6" s="213" t="s">
        <v>414</v>
      </c>
      <c r="W6" s="154">
        <f>IF(V6="X",1,0)+ IF(V7="X",1,0)+ IF(V8="X",1,0)+ IF(V9="X",1,0)+ IF(V10="X",1,0)+ IF(V11="X",1,0)+ IF(V12="X",1,0)+ IF(V13="X",1)+ IF(V14="X",1,0)+ IF(V23="X",1,0)+ IF(V15="X",1,0)+ IF(V16="X",1,0)+ IF(V17="X",1)+ IF(V18="X",1,0)+ IF(V19="X",1,0)+ IF(V20="X",1,0)+ IF(V21="X",1,0)+ IF(V22="X",1,0)</f>
        <v>8</v>
      </c>
      <c r="X6" s="469" t="str">
        <f>IF(W6=0,"Sin Impacto",IF(W6&lt;=5,"Impacto Moderado",IF(W6&lt;=11,"Impacto Mayor",IF(W6&lt;=18,"Impacto Catastrófico"))))</f>
        <v>Impacto Mayor</v>
      </c>
      <c r="Y6" s="66" t="s">
        <v>252</v>
      </c>
      <c r="Z6" s="225" t="s">
        <v>573</v>
      </c>
      <c r="AA6" s="154">
        <f>IF(Z6="X",1,0)+ IF(Z7="X",1,0)+ IF(Z8="X",1,0)+ IF(Z9="X",1,0)+ IF(Z10="X",1,0)+ IF(Z11="X",1,0)+ IF(Z12="X",1,0)+ IF(Z13="X",1)+ IF(Z14="X",1,0)+ IF(Z23="X",1,0)+ IF(Z15="X",1,0)+ IF(Z16="X",1,0)+ IF(Z17="X",1)+ IF(Z18="X",1,0)+ IF(Z19="X",1,0)+ IF(Z20="X",1,0)+ IF(Z21="X",1,0)+ IF(Z22="X",1,0)</f>
        <v>15</v>
      </c>
      <c r="AB6" s="469" t="str">
        <f>IF(AA6=0,"Sin Impacto",IF(AA6&lt;=5,"Impacto Moderado",IF(AA6&lt;=11,"Impacto Mayor",IF(AA6&lt;=18,"Impacto Catastrófico"))))</f>
        <v>Impacto Catastrófico</v>
      </c>
      <c r="AC6" s="67" t="s">
        <v>252</v>
      </c>
      <c r="AD6" s="225" t="s">
        <v>573</v>
      </c>
      <c r="AE6" s="154">
        <f>IF(AD6="X",1,0)+ IF(AD7="X",1,0)+ IF(AD8="X",1,0)+ IF(AD9="X",1,0)+ IF(AD10="X",1,0)+ IF(AD11="X",1,0)+ IF(AD12="X",1,0)+ IF(AD13="X",1)+ IF(AD14="X",1,0)+ IF(AD23="X",1,0)+ IF(AD15="X",1,0)+ IF(AD16="X",1,0)+ IF(AD17="X",1)+ IF(AD18="X",1,0)+ IF(AD19="X",1,0)+ IF(AD20="X",1,0)+ IF(AD21="X",1,0)+ IF(AD22="X",1,0)</f>
        <v>15</v>
      </c>
      <c r="AF6" s="469" t="str">
        <f>IF(AE6=0,"Sin Impacto",IF(AE6&lt;=5,"Impacto Moderado",IF(AE6&lt;=11,"Impacto Mayor",IF(AE6&lt;=18,"Impacto Catastrófico"))))</f>
        <v>Impacto Catastrófico</v>
      </c>
      <c r="AG6" s="66" t="s">
        <v>252</v>
      </c>
      <c r="AH6" s="225" t="s">
        <v>414</v>
      </c>
      <c r="AI6" s="154">
        <f>IF(AH6="X",1,0)+ IF(AH7="X",1,0)+ IF(AH8="X",1,0)+ IF(AH9="X",1,0)+ IF(AH10="X",1,0)+ IF(AH11="X",1,0)+ IF(AH12="X",1,0)+ IF(AH13="X",1)+ IF(AH14="X",1,0)+ IF(AH23="X",1,0)+ IF(AH15="X",1,0)+ IF(AH16="X",1,0)+ IF(AH17="X",1)+ IF(AH18="X",1,0)+ IF(AH19="X",1,0)+ IF(AH20="X",1,0)+ IF(AH21="X",1,0)+ IF(AH22="X",1,0)</f>
        <v>5</v>
      </c>
      <c r="AJ6" s="469" t="str">
        <f>IF(AI6=0,"Sin Impacto",IF(AI6&lt;=5,"Impacto Moderado",IF(AI6&lt;=11,"Impacto Mayor",IF(AI6&lt;=18,"Impacto Catastrófico"))))</f>
        <v>Impacto Moderado</v>
      </c>
      <c r="AK6" s="67" t="s">
        <v>252</v>
      </c>
      <c r="AL6" s="181"/>
      <c r="AM6" s="154">
        <f>IF(AL6="X",1,0)+ IF(AL7="X",1,0)+ IF(AL8="X",1,0)+ IF(AL9="X",1,0)+ IF(AL10="X",1,0)+ IF(AL11="X",1,0)+ IF(AL12="X",1,0)+ IF(AL13="X",1)+ IF(AL14="X",1,0)+ IF(AL23="X",1,0)+ IF(AL15="X",1,0)+ IF(AL16="X",1,0)+ IF(AL17="X",1)+ IF(AL18="X",1,0)+ IF(AL19="X",1,0)+ IF(AL20="X",1,0)+ IF(AL21="X",1,0)+ IF(AL22="X",1,0)</f>
        <v>0</v>
      </c>
      <c r="AN6" s="469" t="str">
        <f>IF(AM6=0,"Sin Impacto",IF(AM6&lt;=5,"Impacto Moderado",IF(AM6&lt;=11,"Impacto Mayor",IF(AM6&lt;=18,"Impacto Catastrófico"))))</f>
        <v>Sin Impacto</v>
      </c>
      <c r="AO6" s="66" t="s">
        <v>252</v>
      </c>
      <c r="AP6" s="225" t="s">
        <v>414</v>
      </c>
      <c r="AQ6" s="154">
        <f>IF(AP6="X",1,0)+ IF(AP7="X",1,0)+ IF(AP8="X",1,0)+ IF(AP9="X",1,0)+ IF(AP10="X",1,0)+ IF(AP11="X",1,0)+ IF(AP12="X",1,0)+ IF(AP13="X",1)+ IF(AP14="X",1,0)+ IF(AP23="X",1,0)+ IF(AP15="X",1,0)+ IF(AP16="X",1,0)+ IF(AP17="X",1)+ IF(AP18="X",1,0)+ IF(AP19="X",1,0)+ IF(AP20="X",1,0)+ IF(AP21="X",1,0)+ IF(AP22="X",1,0)</f>
        <v>9</v>
      </c>
      <c r="AR6" s="469" t="str">
        <f>IF(AQ6=0,"Sin Impacto",IF(AQ6&lt;=5,"Impacto Moderado",IF(AQ6&lt;=11,"Impacto Mayor",IF(AQ6&lt;=18,"Impacto Catastrófico"))))</f>
        <v>Impacto Mayor</v>
      </c>
      <c r="AS6" s="67" t="s">
        <v>252</v>
      </c>
      <c r="AT6" s="225" t="s">
        <v>414</v>
      </c>
      <c r="AU6" s="190">
        <f>IF(AT6="X",1,0)+ IF(AT7="X",1,0)+ IF(AT8="X",1,0)+ IF(AT9="X",1,0)+ IF(AT10="X",1,0)+ IF(AT11="X",1,0)+ IF(AT12="X",1,0)+ IF(AT13="X",1)+ IF(AT14="X",1,0)+ IF(AT23="X",1,0)+ IF(AT15="X",1,0)+ IF(AT16="X",1,0)+ IF(AT17="X",1)+ IF(AT18="X",1,0)+ IF(AT19="X",1,0)+ IF(AT20="X",1,0)+ IF(AT21="X",1,0)+ IF(AT22="X",1,0)</f>
        <v>10</v>
      </c>
      <c r="AV6" s="469" t="str">
        <f>IF(AU6=0,"Sin Impacto",IF(AU6&lt;=5,"Impacto Moderado",IF(AU6&lt;=11,"Impacto Mayor",IF(AU6&lt;=18,"Impacto Catastrófico"))))</f>
        <v>Impacto Mayor</v>
      </c>
      <c r="AW6" s="66" t="s">
        <v>252</v>
      </c>
      <c r="AX6" s="225" t="s">
        <v>414</v>
      </c>
      <c r="AY6" s="190">
        <f>IF(AX6="X",1,0)+ IF(AX7="X",1,0)+ IF(AX8="X",1,0)+ IF(AX9="X",1,0)+ IF(AX10="X",1,0)+ IF(AX11="X",1,0)+ IF(AX12="X",1,0)+ IF(AX13="X",1)+ IF(AX14="X",1,0)+ IF(AX23="X",1,0)+ IF(AX15="X",1,0)+ IF(AX16="X",1,0)+ IF(AX17="X",1)+ IF(AX18="X",1,0)+ IF(AX19="X",1,0)+ IF(AX20="X",1,0)+ IF(AX21="X",1,0)+ IF(AX22="X",1,0)</f>
        <v>11</v>
      </c>
      <c r="AZ6" s="469" t="str">
        <f>IF(AY6=0,"Sin Impacto",IF(AY6&lt;=5,"Impacto Moderado",IF(AY6&lt;=11,"Impacto Mayor",IF(AY6&lt;=18,"Impacto Catastrófico"))))</f>
        <v>Impacto Mayor</v>
      </c>
      <c r="BA6" s="67" t="s">
        <v>252</v>
      </c>
      <c r="BB6" s="225" t="s">
        <v>414</v>
      </c>
      <c r="BC6" s="190">
        <f>IF(BB6="X",1,0)+ IF(BB7="X",1,0)+ IF(BB8="X",1,0)+ IF(BB9="X",1,0)+ IF(BB10="X",1,0)+ IF(BB11="X",1,0)+ IF(BB12="X",1,0)+ IF(BB13="X",1)+ IF(BB14="X",1,0)+ IF(BB23="X",1,0)+ IF(BB15="X",1,0)+ IF(BB16="X",1,0)+ IF(BB17="X",1)+ IF(BB18="X",1,0)+ IF(BB19="X",1,0)+ IF(BB20="X",1,0)+ IF(BB21="X",1,0)+ IF(BB22="X",1,0)</f>
        <v>12</v>
      </c>
      <c r="BD6" s="469" t="str">
        <f>IF(BC6=0,"Sin Impacto",IF(BC6&lt;=5,"Impacto Moderado",IF(BC6&lt;=11,"Impacto Mayor",IF(BC6&lt;=18,"Impacto Catastrófico"))))</f>
        <v>Impacto Catastrófico</v>
      </c>
      <c r="BE6" s="66" t="s">
        <v>252</v>
      </c>
      <c r="BF6" s="225" t="s">
        <v>573</v>
      </c>
      <c r="BG6" s="190">
        <f>IF(BF6="X",1,0)+ IF(BF7="X",1,0)+ IF(BF8="X",1,0)+ IF(BF9="X",1,0)+ IF(BF10="X",1,0)+ IF(BF11="X",1,0)+ IF(BF12="X",1,0)+ IF(BF13="X",1)+ IF(BF14="X",1,0)+ IF(BF23="X",1,0)+ IF(BF15="X",1,0)+ IF(BF16="X",1,0)+ IF(BF17="X",1)+ IF(BF18="X",1,0)+ IF(BF19="X",1,0)+ IF(BF20="X",1,0)+ IF(BF21="X",1,0)+ IF(BF22="X",1,0)</f>
        <v>18</v>
      </c>
      <c r="BH6" s="469" t="str">
        <f>IF(BG6=0,"Sin Impacto",IF(BG6&lt;=5,"Impacto Moderado",IF(BG6&lt;=11,"Impacto Mayor",IF(BG6&lt;=18,"Impacto Catastrófico"))))</f>
        <v>Impacto Catastrófico</v>
      </c>
      <c r="BI6" s="67" t="s">
        <v>252</v>
      </c>
      <c r="BJ6" s="225" t="s">
        <v>573</v>
      </c>
      <c r="BK6" s="190">
        <f>IF(BJ6="X",1,0)+ IF(BJ7="X",1,0)+ IF(BJ8="X",1,0)+ IF(BJ9="X",1,0)+ IF(BJ10="X",1,0)+ IF(BJ11="X",1,0)+ IF(BJ12="X",1,0)+ IF(BJ13="X",1)+ IF(BJ14="X",1,0)+ IF(BJ23="X",1,0)+ IF(BJ15="X",1,0)+ IF(BJ16="X",1,0)+ IF(BJ17="X",1)+ IF(BJ18="X",1,0)+ IF(BJ19="X",1,0)+ IF(BJ20="X",1,0)+ IF(BJ21="X",1,0)+ IF(BJ22="X",1,0)</f>
        <v>18</v>
      </c>
      <c r="BL6" s="469" t="str">
        <f>IF(BK6=0,"Sin Impacto",IF(BK6&lt;=5,"Impacto Moderado",IF(BK6&lt;=11,"Impacto Mayor",IF(BK6&lt;=18,"Impacto Catastrófico"))))</f>
        <v>Impacto Catastrófico</v>
      </c>
      <c r="BM6" s="66" t="s">
        <v>252</v>
      </c>
      <c r="BN6" s="227" t="s">
        <v>573</v>
      </c>
      <c r="BO6" s="190">
        <f>IF(BN6="X",1,0)+ IF(BN7="X",1,0)+ IF(BN8="X",1,0)+ IF(BN9="X",1,0)+ IF(BN10="X",1,0)+ IF(BN11="X",1,0)+ IF(BN12="X",1,0)+ IF(BN13="X",1)+ IF(BN14="X",1,0)+ IF(BN23="X",1,0)+ IF(BN15="X",1,0)+ IF(BN16="X",1,0)+ IF(BN17="X",1)+ IF(BN18="X",1,0)+ IF(BN19="X",1,0)+ IF(BN20="X",1,0)+ IF(BN21="X",1,0)+ IF(BN22="X",1,0)</f>
        <v>11</v>
      </c>
      <c r="BP6" s="469" t="str">
        <f>IF(BO6=0,"Sin Impacto",IF(BO6&lt;=5,"Impacto Moderado",IF(BO6&lt;=11,"Impacto Mayor",IF(BO6&lt;=18,"Impacto Catastrófico"))))</f>
        <v>Impacto Mayor</v>
      </c>
      <c r="BQ6" s="67" t="s">
        <v>252</v>
      </c>
      <c r="BR6" s="39" t="s">
        <v>414</v>
      </c>
      <c r="BS6" s="190">
        <f>IF(BR6="X",1,0)+ IF(BR7="X",1,0)+ IF(BR8="X",1,0)+ IF(BR9="X",1,0)+ IF(BR10="X",1,0)+ IF(BR11="X",1,0)+ IF(BR12="X",1,0)+ IF(BR13="X",1)+ IF(BR14="X",1,0)+ IF(BR23="X",1,0)+ IF(BR15="X",1,0)+ IF(BR16="X",1,0)+ IF(BR17="X",1)+ IF(BR18="X",1,0)+ IF(BR19="X",1,0)+ IF(BR20="X",1,0)+ IF(BR21="X",1,0)+ IF(BR22="X",1,0)</f>
        <v>15</v>
      </c>
      <c r="BT6" s="469" t="str">
        <f>IF(BS6=0,"Sin Impacto",IF(BS6&lt;=5,"Impacto Moderado",IF(BS6&lt;=11,"Impacto Mayor",IF(BS6&lt;=18,"Impacto Catastrófico"))))</f>
        <v>Impacto Catastrófico</v>
      </c>
      <c r="BU6" s="66" t="s">
        <v>252</v>
      </c>
      <c r="BV6" s="249" t="s">
        <v>414</v>
      </c>
      <c r="BW6" s="190">
        <f>IF(BV6="X",1,0)+ IF(BV7="X",1,0)+ IF(BV8="X",1,0)+ IF(BV9="X",1,0)+ IF(BV10="X",1,0)+ IF(BV11="X",1,0)+ IF(BV12="X",1,0)+ IF(BV13="X",1)+ IF(BV14="X",1,0)+ IF(BV23="X",1,0)+ IF(BV15="X",1,0)+ IF(BV16="X",1,0)+ IF(BV17="X",1)+ IF(BV18="X",1,0)+ IF(BV19="X",1,0)+ IF(BV20="X",1,0)+ IF(BV21="X",1,0)+ IF(BV22="X",1,0)</f>
        <v>5</v>
      </c>
      <c r="BX6" s="469" t="str">
        <f>IF(BW6=0,"Sin Impacto",IF(BW6&lt;=5,"Impacto Moderado",IF(BW6&lt;=11,"Impacto Mayor",IF(BW6&lt;=18,"Impacto Catastrófico"))))</f>
        <v>Impacto Moderado</v>
      </c>
      <c r="BY6" s="67" t="s">
        <v>252</v>
      </c>
      <c r="BZ6" s="249" t="s">
        <v>414</v>
      </c>
      <c r="CA6" s="190">
        <f>IF(BZ6="X",1,0)+ IF(BZ7="X",1,0)+ IF(BZ8="X",1,0)+ IF(BZ9="X",1,0)+ IF(BZ10="X",1,0)+ IF(BZ11="X",1,0)+ IF(BZ12="X",1,0)+ IF(BZ13="X",1)+ IF(BZ14="X",1,0)+ IF(BZ23="X",1,0)+ IF(BZ15="X",1,0)+ IF(BZ16="X",1,0)+ IF(BZ17="X",1)+ IF(BZ18="X",1,0)+ IF(BZ19="X",1,0)+ IF(BZ20="X",1,0)+ IF(BZ21="X",1,0)+ IF(BZ22="X",1,0)</f>
        <v>5</v>
      </c>
      <c r="CB6" s="469" t="str">
        <f>IF(CA6=0,"Sin Impacto",IF(CA6&lt;=5,"Impacto Moderado",IF(CA6&lt;=11,"Impacto Mayor",IF(CA6&lt;=18,"Impacto Catastrófico"))))</f>
        <v>Impacto Moderado</v>
      </c>
      <c r="CC6" s="66" t="s">
        <v>252</v>
      </c>
      <c r="CD6" s="249" t="s">
        <v>573</v>
      </c>
      <c r="CE6" s="190">
        <f>IF(CD6="X",1,0)+ IF(CD7="X",1,0)+ IF(CD8="X",1,0)+ IF(CD9="X",1,0)+ IF(CD10="X",1,0)+ IF(CD11="X",1,0)+ IF(CD12="X",1,0)+ IF(CD13="X",1)+ IF(CD14="X",1,0)+ IF(CD23="X",1,0)+ IF(CD15="X",1,0)+ IF(CD16="X",1,0)+ IF(CD17="X",1)+ IF(CD18="X",1,0)+ IF(CD19="X",1,0)+ IF(CD20="X",1,0)+ IF(CD21="X",1,0)+ IF(CD22="X",1,0)</f>
        <v>5</v>
      </c>
      <c r="CF6" s="469" t="str">
        <f>IF(CE6=0,"Sin Impacto",IF(CE6&lt;=5,"Impacto Moderado",IF(CE6&lt;=11,"Impacto Mayor",IF(CE6&lt;=18,"Impacto Catastrófico"))))</f>
        <v>Impacto Moderado</v>
      </c>
      <c r="CG6" s="67" t="s">
        <v>252</v>
      </c>
      <c r="CH6" s="249" t="s">
        <v>573</v>
      </c>
      <c r="CI6" s="190">
        <f>IF(CH6="X",1,0)+ IF(CH7="X",1,0)+ IF(CH8="X",1,0)+ IF(CH9="X",1,0)+ IF(CH10="X",1,0)+ IF(CH11="X",1,0)+ IF(CH12="X",1,0)+ IF(CH13="X",1)+ IF(CH14="X",1,0)+ IF(CH23="X",1,0)+ IF(CH15="X",1,0)+ IF(CH16="X",1,0)+ IF(CH17="X",1)+ IF(CH18="X",1,0)+ IF(CH19="X",1,0)+ IF(CH20="X",1,0)+ IF(CH21="X",1,0)+ IF(CH22="X",1,0)</f>
        <v>5</v>
      </c>
      <c r="CJ6" s="469" t="str">
        <f>IF(CI6=0,"Sin Impacto",IF(CI6&lt;=5,"Impacto Moderado",IF(CI6&lt;=11,"Impacto Mayor",IF(CI6&lt;=18,"Impacto Catastrófico"))))</f>
        <v>Impacto Moderado</v>
      </c>
      <c r="CK6" s="66" t="s">
        <v>252</v>
      </c>
      <c r="CL6" s="181"/>
      <c r="CM6" s="190">
        <f>IF(CL6="X",1,0)+ IF(CL7="X",1,0)+ IF(CL8="X",1,0)+ IF(CL9="X",1,0)+ IF(CL10="X",1,0)+ IF(CL11="X",1,0)+ IF(CL12="X",1,0)+ IF(CL13="X",1)+ IF(CL14="X",1,0)+ IF(CL23="X",1,0)+ IF(CL15="X",1,0)+ IF(CL16="X",1,0)+ IF(CL17="X",1)+ IF(CL18="X",1,0)+ IF(CL19="X",1,0)+ IF(CL20="X",1,0)+ IF(CL21="X",1,0)+ IF(CL22="X",1,0)</f>
        <v>0</v>
      </c>
      <c r="CN6" s="469" t="str">
        <f>IF(CM6=0,"Sin Impacto",IF(CM6&lt;=5,"Impacto Moderado",IF(CM6&lt;=11,"Impacto Mayor",IF(CM6&lt;=18,"Impacto Catastrófico"))))</f>
        <v>Sin Impacto</v>
      </c>
      <c r="CO6" s="67" t="s">
        <v>252</v>
      </c>
      <c r="CP6" s="249" t="s">
        <v>414</v>
      </c>
      <c r="CQ6" s="190">
        <f>IF(CP6="X",1,0)+ IF(CP7="X",1,0)+ IF(CP8="X",1,0)+ IF(CP9="X",1,0)+ IF(CP10="X",1,0)+ IF(CP11="X",1,0)+ IF(CP12="X",1,0)+ IF(CP13="X",1)+ IF(CP14="X",1,0)+ IF(CP23="X",1,0)+ IF(CP15="X",1,0)+ IF(CP16="X",1,0)+ IF(CP17="X",1)+ IF(CP18="X",1,0)+ IF(CP19="X",1,0)+ IF(CP20="X",1,0)+ IF(CP21="X",1,0)+ IF(CP22="X",1,0)</f>
        <v>6</v>
      </c>
      <c r="CR6" s="469" t="str">
        <f>IF(CQ6=0,"Sin Impacto",IF(CQ6&lt;=5,"Impacto Moderado",IF(CQ6&lt;=11,"Impacto Mayor",IF(CQ6&lt;=18,"Impacto Catastrófico"))))</f>
        <v>Impacto Mayor</v>
      </c>
      <c r="CS6" s="66" t="s">
        <v>252</v>
      </c>
      <c r="CT6" s="190"/>
      <c r="CU6" s="190">
        <f>IF(CT6="X",1,0)+ IF(CT7="X",1,0)+ IF(CT8="X",1,0)+ IF(CT9="X",1,0)+ IF(CT10="X",1,0)+ IF(CT11="X",1,0)+ IF(CT12="X",1,0)+ IF(CT13="X",1)+ IF(CT14="X",1,0)+ IF(CT23="X",1,0)+ IF(CT15="X",1,0)+ IF(CT16="X",1,0)+ IF(CT17="X",1)+ IF(CT18="X",1,0)+ IF(CT19="X",1,0)+ IF(CT20="X",1,0)+ IF(CT21="X",1,0)+ IF(CT22="X",1,0)</f>
        <v>0</v>
      </c>
      <c r="CV6" s="469" t="str">
        <f>IF(CU6=0,"Sin Impacto",IF(CU6&lt;=5,"Impacto Moderado",IF(CU6&lt;=11,"Impacto Mayor",IF(CU6&lt;=18,"Impacto Catastrófico"))))</f>
        <v>Sin Impacto</v>
      </c>
      <c r="CW6" s="67" t="s">
        <v>252</v>
      </c>
      <c r="CX6" s="190"/>
      <c r="CY6" s="190">
        <f>IF(CX6="X",1,0)+ IF(CX7="X",1,0)+ IF(CX8="X",1,0)+ IF(CX9="X",1,0)+ IF(CX10="X",1,0)+ IF(CX11="X",1,0)+ IF(CX12="X",1,0)+ IF(CX13="X",1)+ IF(CX14="X",1,0)+ IF(CX23="X",1,0)+ IF(CX15="X",1,0)+ IF(CX16="X",1,0)+ IF(CX17="X",1)+ IF(CX18="X",1,0)+ IF(CX19="X",1,0)+ IF(CX20="X",1,0)+ IF(CX21="X",1,0)+ IF(CX22="X",1,0)</f>
        <v>0</v>
      </c>
      <c r="CZ6" s="469" t="str">
        <f>IF(CY6=0,"Sin Impacto",IF(CY6&lt;=5,"Impacto Moderado",IF(CY6&lt;=11,"Impacto Mayor",IF(CY6&lt;=18,"Impacto Catastrófico"))))</f>
        <v>Sin Impacto</v>
      </c>
      <c r="DA6" s="66" t="s">
        <v>252</v>
      </c>
      <c r="DB6" s="190"/>
      <c r="DC6" s="190">
        <f>IF(DB6="X",1,0)+ IF(DB7="X",1,0)+ IF(DB8="X",1,0)+ IF(DB9="X",1,0)+ IF(DB10="X",1,0)+ IF(DB11="X",1,0)+ IF(DB12="X",1,0)+ IF(DB13="X",1)+ IF(DB14="X",1,0)+ IF(DB23="X",1,0)+ IF(DB15="X",1,0)+ IF(DB16="X",1,0)+ IF(DB17="X",1)+ IF(DB18="X",1,0)+ IF(DB19="X",1,0)+ IF(DB20="X",1,0)+ IF(DB21="X",1,0)+ IF(DB22="X",1,0)</f>
        <v>0</v>
      </c>
      <c r="DD6" s="469" t="str">
        <f>IF(DC6=0,"Sin Impacto",IF(DC6&lt;=5,"Impacto Moderado",IF(DC6&lt;=11,"Impacto Mayor",IF(DC6&lt;=18,"Impacto Catastrófico"))))</f>
        <v>Sin Impacto</v>
      </c>
      <c r="DE6" s="67" t="s">
        <v>252</v>
      </c>
      <c r="DF6" s="190"/>
      <c r="DG6" s="190">
        <f>IF(DF6="X",1,0)+ IF(DF7="X",1,0)+ IF(DF8="X",1,0)+ IF(DF9="X",1,0)+ IF(DF10="X",1,0)+ IF(DF11="X",1,0)+ IF(DF12="X",1,0)+ IF(DF13="X",1)+ IF(DF14="X",1,0)+ IF(DF23="X",1,0)+ IF(DF15="X",1,0)+ IF(DF16="X",1,0)+ IF(DF17="X",1)+ IF(DF18="X",1,0)+ IF(DF19="X",1,0)+ IF(DF20="X",1,0)+ IF(DF21="X",1,0)+ IF(DF22="X",1,0)</f>
        <v>0</v>
      </c>
      <c r="DH6" s="469" t="str">
        <f>IF(DG6=0,"Sin Impacto",IF(DG6&lt;=5,"Impacto Moderado",IF(DG6&lt;=11,"Impacto Mayor",IF(DG6&lt;=18,"Impacto Catastrófico"))))</f>
        <v>Sin Impacto</v>
      </c>
      <c r="DI6" s="66" t="s">
        <v>252</v>
      </c>
      <c r="DJ6" s="190"/>
      <c r="DK6" s="190">
        <f>IF(DJ6="X",1,0)+ IF(DJ7="X",1,0)+ IF(DJ8="X",1,0)+ IF(DJ9="X",1,0)+ IF(DJ10="X",1,0)+ IF(DJ11="X",1,0)+ IF(DJ12="X",1,0)+ IF(DJ13="X",1)+ IF(DJ14="X",1,0)+ IF(DJ23="X",1,0)+ IF(DJ15="X",1,0)+ IF(DJ16="X",1,0)+ IF(DJ17="X",1)+ IF(DJ18="X",1,0)+ IF(DJ19="X",1,0)+ IF(DJ20="X",1,0)+ IF(DJ21="X",1,0)+ IF(DJ22="X",1,0)</f>
        <v>0</v>
      </c>
      <c r="DL6" s="469" t="str">
        <f>IF(DK6=0,"Sin Impacto",IF(DK6&lt;=5,"Impacto Moderado",IF(DK6&lt;=11,"Impacto Mayor",IF(DK6&lt;=18,"Impacto Catastrófico"))))</f>
        <v>Sin Impacto</v>
      </c>
      <c r="DM6" s="67" t="s">
        <v>252</v>
      </c>
      <c r="DN6" s="190"/>
      <c r="DO6" s="190">
        <f>IF(DN6="X",1,0)+ IF(DN7="X",1,0)+ IF(DN8="X",1,0)+ IF(DN9="X",1,0)+ IF(DN10="X",1,0)+ IF(DN11="X",1,0)+ IF(DN12="X",1,0)+ IF(DN13="X",1)+ IF(DN14="X",1,0)+ IF(DN23="X",1,0)+ IF(DN15="X",1,0)+ IF(DN16="X",1,0)+ IF(DN17="X",1)+ IF(DN18="X",1,0)+ IF(DN19="X",1,0)+ IF(DN20="X",1,0)+ IF(DN21="X",1,0)+ IF(DN22="X",1,0)</f>
        <v>0</v>
      </c>
      <c r="DP6" s="469" t="str">
        <f>IF(DO6=0,"Sin Impacto",IF(DO6&lt;=5,"Impacto Moderado",IF(DO6&lt;=11,"Impacto Mayor",IF(DO6&lt;=18,"Impacto Catastrófico"))))</f>
        <v>Sin Impacto</v>
      </c>
      <c r="DQ6" s="66" t="s">
        <v>252</v>
      </c>
      <c r="DR6" s="190"/>
      <c r="DS6" s="190">
        <f>IF(DR6="X",1,0)+ IF(DR7="X",1,0)+ IF(DR8="X",1,0)+ IF(DR9="X",1,0)+ IF(DR10="X",1,0)+ IF(DR11="X",1,0)+ IF(DR12="X",1,0)+ IF(DR13="X",1)+ IF(DR14="X",1,0)+ IF(DR23="X",1,0)+ IF(DR15="X",1,0)+ IF(DR16="X",1,0)+ IF(DR17="X",1)+ IF(DR18="X",1,0)+ IF(DR19="X",1,0)+ IF(DR20="X",1,0)+ IF(DR21="X",1,0)+ IF(DR22="X",1,0)</f>
        <v>0</v>
      </c>
      <c r="DT6" s="469" t="str">
        <f>IF(DS6=0,"Sin Impacto",IF(DS6&lt;=5,"Impacto Moderado",IF(DS6&lt;=11,"Impacto Mayor",IF(DS6&lt;=18,"Impacto Catastrófico"))))</f>
        <v>Sin Impacto</v>
      </c>
      <c r="DU6" s="67" t="s">
        <v>252</v>
      </c>
      <c r="DV6" s="190"/>
      <c r="DW6" s="190">
        <f>IF(DV6="X",1,0)+ IF(DV7="X",1,0)+ IF(DV8="X",1,0)+ IF(DV9="X",1,0)+ IF(DV10="X",1,0)+ IF(DV11="X",1,0)+ IF(DV12="X",1,0)+ IF(DV13="X",1)+ IF(DV14="X",1,0)+ IF(DV23="X",1,0)+ IF(DV15="X",1,0)+ IF(DV16="X",1,0)+ IF(DV17="X",1)+ IF(DV18="X",1,0)+ IF(DV19="X",1,0)+ IF(DV20="X",1,0)+ IF(DV21="X",1,0)+ IF(DV22="X",1,0)</f>
        <v>0</v>
      </c>
      <c r="DX6" s="469" t="str">
        <f>IF(DW6=0,"Sin Impacto",IF(DW6&lt;=5,"Impacto Moderado",IF(DW6&lt;=11,"Impacto Mayor",IF(DW6&lt;=18,"Impacto Catastrófico"))))</f>
        <v>Sin Impacto</v>
      </c>
      <c r="DY6" s="66" t="s">
        <v>252</v>
      </c>
      <c r="DZ6" s="190"/>
      <c r="EA6" s="190">
        <f>IF(DZ6="X",1,0)+ IF(DZ7="X",1,0)+ IF(DZ8="X",1,0)+ IF(DZ9="X",1,0)+ IF(DZ10="X",1,0)+ IF(DZ11="X",1,0)+ IF(DZ12="X",1,0)+ IF(DZ13="X",1)+ IF(DZ14="X",1,0)+ IF(DZ23="X",1,0)+ IF(DZ15="X",1,0)+ IF(DZ16="X",1,0)+ IF(DZ17="X",1)+ IF(DZ18="X",1,0)+ IF(DZ19="X",1,0)+ IF(DZ20="X",1,0)+ IF(DZ21="X",1,0)+ IF(DZ22="X",1,0)</f>
        <v>0</v>
      </c>
      <c r="EB6" s="469" t="str">
        <f>IF(EA6=0,"Sin Impacto",IF(EA6&lt;=5,"Impacto Moderado",IF(EA6&lt;=11,"Impacto Mayor",IF(EA6&lt;=18,"Impacto Catastrófico"))))</f>
        <v>Sin Impacto</v>
      </c>
      <c r="EC6" s="67" t="s">
        <v>252</v>
      </c>
      <c r="ED6" s="190"/>
      <c r="EE6" s="190">
        <f>IF(ED6="X",1,0)+ IF(ED7="X",1,0)+ IF(ED8="X",1,0)+ IF(ED9="X",1,0)+ IF(ED10="X",1,0)+ IF(ED11="X",1,0)+ IF(ED12="X",1,0)+ IF(ED13="X",1)+ IF(ED14="X",1,0)+ IF(ED23="X",1,0)+ IF(ED15="X",1,0)+ IF(ED16="X",1,0)+ IF(ED17="X",1)+ IF(ED18="X",1,0)+ IF(ED19="X",1,0)+ IF(ED20="X",1,0)+ IF(ED21="X",1,0)+ IF(ED22="X",1,0)</f>
        <v>0</v>
      </c>
      <c r="EF6" s="469" t="str">
        <f>IF(EE6=0,"Sin Impacto",IF(EE6&lt;=5,"Impacto Moderado",IF(EE6&lt;=11,"Impacto Mayor",IF(EE6&lt;=18,"Impacto Catastrófico"))))</f>
        <v>Sin Impacto</v>
      </c>
    </row>
    <row r="7" spans="1:136" ht="34.5" customHeight="1" x14ac:dyDescent="0.25">
      <c r="A7" s="66" t="s">
        <v>249</v>
      </c>
      <c r="B7" s="58" t="s">
        <v>414</v>
      </c>
      <c r="C7" s="56"/>
      <c r="D7" s="469"/>
      <c r="E7" s="67" t="s">
        <v>249</v>
      </c>
      <c r="F7" s="58" t="s">
        <v>414</v>
      </c>
      <c r="G7" s="56"/>
      <c r="H7" s="469"/>
      <c r="I7" s="66" t="s">
        <v>249</v>
      </c>
      <c r="J7" s="58" t="s">
        <v>414</v>
      </c>
      <c r="K7" s="56"/>
      <c r="L7" s="469"/>
      <c r="M7" s="67" t="s">
        <v>249</v>
      </c>
      <c r="N7" s="58"/>
      <c r="O7" s="56"/>
      <c r="P7" s="469"/>
      <c r="Q7" s="66" t="s">
        <v>249</v>
      </c>
      <c r="R7" s="58" t="s">
        <v>414</v>
      </c>
      <c r="S7" s="56"/>
      <c r="T7" s="469"/>
      <c r="U7" s="67" t="s">
        <v>249</v>
      </c>
      <c r="V7" s="58" t="s">
        <v>414</v>
      </c>
      <c r="W7" s="56"/>
      <c r="X7" s="469"/>
      <c r="Y7" s="66" t="s">
        <v>249</v>
      </c>
      <c r="Z7" s="58" t="s">
        <v>573</v>
      </c>
      <c r="AA7" s="56"/>
      <c r="AB7" s="469"/>
      <c r="AC7" s="67" t="s">
        <v>249</v>
      </c>
      <c r="AD7" s="58" t="s">
        <v>573</v>
      </c>
      <c r="AE7" s="56"/>
      <c r="AF7" s="469"/>
      <c r="AG7" s="66" t="s">
        <v>249</v>
      </c>
      <c r="AH7" s="58" t="s">
        <v>414</v>
      </c>
      <c r="AI7" s="56"/>
      <c r="AJ7" s="469"/>
      <c r="AK7" s="67" t="s">
        <v>249</v>
      </c>
      <c r="AL7" s="238"/>
      <c r="AM7" s="56"/>
      <c r="AN7" s="469"/>
      <c r="AO7" s="66" t="s">
        <v>249</v>
      </c>
      <c r="AP7" s="58" t="s">
        <v>414</v>
      </c>
      <c r="AQ7" s="56"/>
      <c r="AR7" s="469"/>
      <c r="AS7" s="67" t="s">
        <v>249</v>
      </c>
      <c r="AT7" s="58" t="s">
        <v>414</v>
      </c>
      <c r="AU7" s="56"/>
      <c r="AV7" s="469"/>
      <c r="AW7" s="66" t="s">
        <v>249</v>
      </c>
      <c r="AX7" s="58" t="s">
        <v>414</v>
      </c>
      <c r="AY7" s="56"/>
      <c r="AZ7" s="469"/>
      <c r="BA7" s="67" t="s">
        <v>249</v>
      </c>
      <c r="BB7" s="58" t="s">
        <v>414</v>
      </c>
      <c r="BC7" s="56"/>
      <c r="BD7" s="469"/>
      <c r="BE7" s="66" t="s">
        <v>249</v>
      </c>
      <c r="BF7" s="58" t="s">
        <v>573</v>
      </c>
      <c r="BG7" s="56"/>
      <c r="BH7" s="469"/>
      <c r="BI7" s="67" t="s">
        <v>249</v>
      </c>
      <c r="BJ7" s="58" t="s">
        <v>573</v>
      </c>
      <c r="BK7" s="56"/>
      <c r="BL7" s="469"/>
      <c r="BM7" s="66" t="s">
        <v>249</v>
      </c>
      <c r="BN7" s="58"/>
      <c r="BO7" s="56"/>
      <c r="BP7" s="469"/>
      <c r="BQ7" s="67" t="s">
        <v>249</v>
      </c>
      <c r="BR7" s="39" t="s">
        <v>414</v>
      </c>
      <c r="BS7" s="56"/>
      <c r="BT7" s="469"/>
      <c r="BU7" s="66" t="s">
        <v>249</v>
      </c>
      <c r="BV7" s="58" t="s">
        <v>414</v>
      </c>
      <c r="BW7" s="56"/>
      <c r="BX7" s="469"/>
      <c r="BY7" s="67" t="s">
        <v>249</v>
      </c>
      <c r="BZ7" s="58"/>
      <c r="CA7" s="56"/>
      <c r="CB7" s="469"/>
      <c r="CC7" s="66" t="s">
        <v>249</v>
      </c>
      <c r="CD7" s="58" t="s">
        <v>573</v>
      </c>
      <c r="CE7" s="56"/>
      <c r="CF7" s="469"/>
      <c r="CG7" s="67" t="s">
        <v>249</v>
      </c>
      <c r="CH7" s="58" t="s">
        <v>573</v>
      </c>
      <c r="CI7" s="56"/>
      <c r="CJ7" s="469"/>
      <c r="CK7" s="66" t="s">
        <v>249</v>
      </c>
      <c r="CL7" s="238"/>
      <c r="CM7" s="56"/>
      <c r="CN7" s="469"/>
      <c r="CO7" s="67" t="s">
        <v>249</v>
      </c>
      <c r="CP7" s="58" t="s">
        <v>414</v>
      </c>
      <c r="CQ7" s="56"/>
      <c r="CR7" s="469"/>
      <c r="CS7" s="66" t="s">
        <v>249</v>
      </c>
      <c r="CT7" s="58"/>
      <c r="CU7" s="56"/>
      <c r="CV7" s="469"/>
      <c r="CW7" s="67" t="s">
        <v>249</v>
      </c>
      <c r="CX7" s="58"/>
      <c r="CY7" s="56"/>
      <c r="CZ7" s="469"/>
      <c r="DA7" s="66" t="s">
        <v>249</v>
      </c>
      <c r="DB7" s="58"/>
      <c r="DC7" s="56"/>
      <c r="DD7" s="469"/>
      <c r="DE7" s="67" t="s">
        <v>249</v>
      </c>
      <c r="DF7" s="58"/>
      <c r="DG7" s="56"/>
      <c r="DH7" s="469"/>
      <c r="DI7" s="66" t="s">
        <v>249</v>
      </c>
      <c r="DJ7" s="58"/>
      <c r="DK7" s="56"/>
      <c r="DL7" s="469"/>
      <c r="DM7" s="67" t="s">
        <v>249</v>
      </c>
      <c r="DN7" s="58"/>
      <c r="DO7" s="56"/>
      <c r="DP7" s="469"/>
      <c r="DQ7" s="66" t="s">
        <v>249</v>
      </c>
      <c r="DR7" s="58"/>
      <c r="DS7" s="56"/>
      <c r="DT7" s="469"/>
      <c r="DU7" s="67" t="s">
        <v>249</v>
      </c>
      <c r="DV7" s="58"/>
      <c r="DW7" s="56"/>
      <c r="DX7" s="469"/>
      <c r="DY7" s="66" t="s">
        <v>249</v>
      </c>
      <c r="DZ7" s="58"/>
      <c r="EA7" s="56"/>
      <c r="EB7" s="469"/>
      <c r="EC7" s="67" t="s">
        <v>249</v>
      </c>
      <c r="ED7" s="58"/>
      <c r="EE7" s="56"/>
      <c r="EF7" s="469"/>
    </row>
    <row r="8" spans="1:136" ht="28.5" customHeight="1" x14ac:dyDescent="0.25">
      <c r="A8" s="66" t="s">
        <v>250</v>
      </c>
      <c r="B8" s="58"/>
      <c r="C8" s="56"/>
      <c r="D8" s="469"/>
      <c r="E8" s="67" t="s">
        <v>250</v>
      </c>
      <c r="F8" s="58" t="s">
        <v>414</v>
      </c>
      <c r="G8" s="56"/>
      <c r="H8" s="469"/>
      <c r="I8" s="66" t="s">
        <v>250</v>
      </c>
      <c r="J8" s="58"/>
      <c r="K8" s="56"/>
      <c r="L8" s="469"/>
      <c r="M8" s="67" t="s">
        <v>250</v>
      </c>
      <c r="N8" s="58"/>
      <c r="O8" s="56"/>
      <c r="P8" s="469"/>
      <c r="Q8" s="66" t="s">
        <v>250</v>
      </c>
      <c r="R8" s="58"/>
      <c r="S8" s="56"/>
      <c r="T8" s="469"/>
      <c r="U8" s="67" t="s">
        <v>250</v>
      </c>
      <c r="V8" s="58" t="s">
        <v>414</v>
      </c>
      <c r="W8" s="56"/>
      <c r="X8" s="469"/>
      <c r="Y8" s="66" t="s">
        <v>250</v>
      </c>
      <c r="Z8" s="58" t="s">
        <v>573</v>
      </c>
      <c r="AA8" s="56"/>
      <c r="AB8" s="469"/>
      <c r="AC8" s="67" t="s">
        <v>250</v>
      </c>
      <c r="AD8" s="58" t="s">
        <v>573</v>
      </c>
      <c r="AE8" s="56"/>
      <c r="AF8" s="469"/>
      <c r="AG8" s="66" t="s">
        <v>250</v>
      </c>
      <c r="AH8" s="58"/>
      <c r="AI8" s="56"/>
      <c r="AJ8" s="469"/>
      <c r="AK8" s="67" t="s">
        <v>250</v>
      </c>
      <c r="AL8" s="238"/>
      <c r="AM8" s="56"/>
      <c r="AN8" s="469"/>
      <c r="AO8" s="66" t="s">
        <v>250</v>
      </c>
      <c r="AP8" s="58" t="s">
        <v>414</v>
      </c>
      <c r="AQ8" s="56"/>
      <c r="AR8" s="469"/>
      <c r="AS8" s="67" t="s">
        <v>250</v>
      </c>
      <c r="AT8" s="58" t="s">
        <v>414</v>
      </c>
      <c r="AU8" s="56"/>
      <c r="AV8" s="469"/>
      <c r="AW8" s="66" t="s">
        <v>250</v>
      </c>
      <c r="AX8" s="58" t="s">
        <v>414</v>
      </c>
      <c r="AY8" s="56"/>
      <c r="AZ8" s="469"/>
      <c r="BA8" s="67" t="s">
        <v>250</v>
      </c>
      <c r="BB8" s="58"/>
      <c r="BC8" s="56"/>
      <c r="BD8" s="469"/>
      <c r="BE8" s="66" t="s">
        <v>250</v>
      </c>
      <c r="BF8" s="58" t="s">
        <v>573</v>
      </c>
      <c r="BG8" s="56"/>
      <c r="BH8" s="469"/>
      <c r="BI8" s="67" t="s">
        <v>250</v>
      </c>
      <c r="BJ8" s="58" t="s">
        <v>573</v>
      </c>
      <c r="BK8" s="56"/>
      <c r="BL8" s="469"/>
      <c r="BM8" s="66" t="s">
        <v>250</v>
      </c>
      <c r="BN8" s="58"/>
      <c r="BO8" s="56"/>
      <c r="BP8" s="469"/>
      <c r="BQ8" s="67" t="s">
        <v>250</v>
      </c>
      <c r="BR8" s="39"/>
      <c r="BS8" s="56"/>
      <c r="BT8" s="469"/>
      <c r="BU8" s="66" t="s">
        <v>250</v>
      </c>
      <c r="BV8" s="58"/>
      <c r="BW8" s="56"/>
      <c r="BX8" s="469"/>
      <c r="BY8" s="67" t="s">
        <v>250</v>
      </c>
      <c r="BZ8" s="58"/>
      <c r="CA8" s="56"/>
      <c r="CB8" s="469"/>
      <c r="CC8" s="66" t="s">
        <v>250</v>
      </c>
      <c r="CD8" s="58" t="s">
        <v>573</v>
      </c>
      <c r="CE8" s="56"/>
      <c r="CF8" s="469"/>
      <c r="CG8" s="67" t="s">
        <v>250</v>
      </c>
      <c r="CH8" s="58" t="s">
        <v>573</v>
      </c>
      <c r="CI8" s="56"/>
      <c r="CJ8" s="469"/>
      <c r="CK8" s="66" t="s">
        <v>250</v>
      </c>
      <c r="CL8" s="238"/>
      <c r="CM8" s="56"/>
      <c r="CN8" s="469"/>
      <c r="CO8" s="67" t="s">
        <v>250</v>
      </c>
      <c r="CP8" s="58"/>
      <c r="CQ8" s="56"/>
      <c r="CR8" s="469"/>
      <c r="CS8" s="66" t="s">
        <v>250</v>
      </c>
      <c r="CT8" s="58"/>
      <c r="CU8" s="56"/>
      <c r="CV8" s="469"/>
      <c r="CW8" s="67" t="s">
        <v>250</v>
      </c>
      <c r="CX8" s="58"/>
      <c r="CY8" s="56"/>
      <c r="CZ8" s="469"/>
      <c r="DA8" s="66" t="s">
        <v>250</v>
      </c>
      <c r="DB8" s="58"/>
      <c r="DC8" s="56"/>
      <c r="DD8" s="469"/>
      <c r="DE8" s="67" t="s">
        <v>250</v>
      </c>
      <c r="DF8" s="58"/>
      <c r="DG8" s="56"/>
      <c r="DH8" s="469"/>
      <c r="DI8" s="66" t="s">
        <v>250</v>
      </c>
      <c r="DJ8" s="58"/>
      <c r="DK8" s="56"/>
      <c r="DL8" s="469"/>
      <c r="DM8" s="67" t="s">
        <v>250</v>
      </c>
      <c r="DN8" s="58"/>
      <c r="DO8" s="56"/>
      <c r="DP8" s="469"/>
      <c r="DQ8" s="66" t="s">
        <v>250</v>
      </c>
      <c r="DR8" s="58"/>
      <c r="DS8" s="56"/>
      <c r="DT8" s="469"/>
      <c r="DU8" s="67" t="s">
        <v>250</v>
      </c>
      <c r="DV8" s="58"/>
      <c r="DW8" s="56"/>
      <c r="DX8" s="469"/>
      <c r="DY8" s="66" t="s">
        <v>250</v>
      </c>
      <c r="DZ8" s="58"/>
      <c r="EA8" s="56"/>
      <c r="EB8" s="469"/>
      <c r="EC8" s="67" t="s">
        <v>250</v>
      </c>
      <c r="ED8" s="58"/>
      <c r="EE8" s="56"/>
      <c r="EF8" s="469"/>
    </row>
    <row r="9" spans="1:136" ht="31.5" customHeight="1" x14ac:dyDescent="0.25">
      <c r="A9" s="66" t="s">
        <v>251</v>
      </c>
      <c r="B9" s="58"/>
      <c r="C9" s="56"/>
      <c r="D9" s="469"/>
      <c r="E9" s="67" t="s">
        <v>251</v>
      </c>
      <c r="F9" s="58"/>
      <c r="G9" s="56"/>
      <c r="H9" s="469"/>
      <c r="I9" s="66" t="s">
        <v>251</v>
      </c>
      <c r="J9" s="58"/>
      <c r="K9" s="56"/>
      <c r="L9" s="469"/>
      <c r="M9" s="67" t="s">
        <v>251</v>
      </c>
      <c r="N9" s="58"/>
      <c r="O9" s="56"/>
      <c r="P9" s="469"/>
      <c r="Q9" s="66" t="s">
        <v>251</v>
      </c>
      <c r="R9" s="58"/>
      <c r="S9" s="56"/>
      <c r="T9" s="469"/>
      <c r="U9" s="67" t="s">
        <v>251</v>
      </c>
      <c r="V9" s="58"/>
      <c r="W9" s="56"/>
      <c r="X9" s="469"/>
      <c r="Y9" s="66" t="s">
        <v>251</v>
      </c>
      <c r="Z9" s="58" t="s">
        <v>573</v>
      </c>
      <c r="AA9" s="56"/>
      <c r="AB9" s="469"/>
      <c r="AC9" s="67" t="s">
        <v>251</v>
      </c>
      <c r="AD9" s="58" t="s">
        <v>573</v>
      </c>
      <c r="AE9" s="56"/>
      <c r="AF9" s="469"/>
      <c r="AG9" s="66" t="s">
        <v>251</v>
      </c>
      <c r="AH9" s="58"/>
      <c r="AI9" s="56"/>
      <c r="AJ9" s="469"/>
      <c r="AK9" s="67" t="s">
        <v>251</v>
      </c>
      <c r="AL9" s="238"/>
      <c r="AM9" s="56"/>
      <c r="AN9" s="469"/>
      <c r="AO9" s="66" t="s">
        <v>251</v>
      </c>
      <c r="AP9" s="58" t="s">
        <v>414</v>
      </c>
      <c r="AQ9" s="56"/>
      <c r="AR9" s="469"/>
      <c r="AS9" s="67" t="s">
        <v>251</v>
      </c>
      <c r="AT9" s="58" t="s">
        <v>414</v>
      </c>
      <c r="AU9" s="56"/>
      <c r="AV9" s="469"/>
      <c r="AW9" s="66" t="s">
        <v>251</v>
      </c>
      <c r="AX9" s="58"/>
      <c r="AY9" s="56"/>
      <c r="AZ9" s="469"/>
      <c r="BA9" s="67" t="s">
        <v>251</v>
      </c>
      <c r="BB9" s="58"/>
      <c r="BC9" s="56"/>
      <c r="BD9" s="469"/>
      <c r="BE9" s="66" t="s">
        <v>251</v>
      </c>
      <c r="BF9" s="58" t="s">
        <v>573</v>
      </c>
      <c r="BG9" s="56"/>
      <c r="BH9" s="469"/>
      <c r="BI9" s="67" t="s">
        <v>251</v>
      </c>
      <c r="BJ9" s="58" t="s">
        <v>573</v>
      </c>
      <c r="BK9" s="56"/>
      <c r="BL9" s="469"/>
      <c r="BM9" s="66" t="s">
        <v>251</v>
      </c>
      <c r="BN9" s="58"/>
      <c r="BO9" s="56"/>
      <c r="BP9" s="469"/>
      <c r="BQ9" s="67" t="s">
        <v>251</v>
      </c>
      <c r="BR9" s="39" t="s">
        <v>414</v>
      </c>
      <c r="BS9" s="56"/>
      <c r="BT9" s="469"/>
      <c r="BU9" s="66" t="s">
        <v>251</v>
      </c>
      <c r="BV9" s="58"/>
      <c r="BW9" s="56"/>
      <c r="BX9" s="469"/>
      <c r="BY9" s="67" t="s">
        <v>251</v>
      </c>
      <c r="BZ9" s="58"/>
      <c r="CA9" s="56"/>
      <c r="CB9" s="469"/>
      <c r="CC9" s="66" t="s">
        <v>251</v>
      </c>
      <c r="CD9" s="58" t="s">
        <v>573</v>
      </c>
      <c r="CE9" s="56"/>
      <c r="CF9" s="469"/>
      <c r="CG9" s="67" t="s">
        <v>251</v>
      </c>
      <c r="CH9" s="58" t="s">
        <v>573</v>
      </c>
      <c r="CI9" s="56"/>
      <c r="CJ9" s="469"/>
      <c r="CK9" s="66" t="s">
        <v>251</v>
      </c>
      <c r="CL9" s="238"/>
      <c r="CM9" s="56"/>
      <c r="CN9" s="469"/>
      <c r="CO9" s="67" t="s">
        <v>251</v>
      </c>
      <c r="CP9" s="58"/>
      <c r="CQ9" s="56"/>
      <c r="CR9" s="469"/>
      <c r="CS9" s="66" t="s">
        <v>251</v>
      </c>
      <c r="CT9" s="58"/>
      <c r="CU9" s="56"/>
      <c r="CV9" s="469"/>
      <c r="CW9" s="67" t="s">
        <v>251</v>
      </c>
      <c r="CX9" s="58"/>
      <c r="CY9" s="56"/>
      <c r="CZ9" s="469"/>
      <c r="DA9" s="66" t="s">
        <v>251</v>
      </c>
      <c r="DB9" s="58"/>
      <c r="DC9" s="56"/>
      <c r="DD9" s="469"/>
      <c r="DE9" s="67" t="s">
        <v>251</v>
      </c>
      <c r="DF9" s="58"/>
      <c r="DG9" s="56"/>
      <c r="DH9" s="469"/>
      <c r="DI9" s="66" t="s">
        <v>251</v>
      </c>
      <c r="DJ9" s="58"/>
      <c r="DK9" s="56"/>
      <c r="DL9" s="469"/>
      <c r="DM9" s="67" t="s">
        <v>251</v>
      </c>
      <c r="DN9" s="58"/>
      <c r="DO9" s="56"/>
      <c r="DP9" s="469"/>
      <c r="DQ9" s="66" t="s">
        <v>251</v>
      </c>
      <c r="DR9" s="58"/>
      <c r="DS9" s="56"/>
      <c r="DT9" s="469"/>
      <c r="DU9" s="67" t="s">
        <v>251</v>
      </c>
      <c r="DV9" s="58"/>
      <c r="DW9" s="56"/>
      <c r="DX9" s="469"/>
      <c r="DY9" s="66" t="s">
        <v>251</v>
      </c>
      <c r="DZ9" s="58"/>
      <c r="EA9" s="56"/>
      <c r="EB9" s="469"/>
      <c r="EC9" s="67" t="s">
        <v>251</v>
      </c>
      <c r="ED9" s="58"/>
      <c r="EE9" s="56"/>
      <c r="EF9" s="469"/>
    </row>
    <row r="10" spans="1:136" ht="31.5" customHeight="1" x14ac:dyDescent="0.25">
      <c r="A10" s="66" t="s">
        <v>253</v>
      </c>
      <c r="B10" s="58" t="s">
        <v>414</v>
      </c>
      <c r="C10" s="56"/>
      <c r="D10" s="469"/>
      <c r="E10" s="67" t="s">
        <v>253</v>
      </c>
      <c r="F10" s="58" t="s">
        <v>414</v>
      </c>
      <c r="G10" s="56"/>
      <c r="H10" s="469"/>
      <c r="I10" s="66" t="s">
        <v>253</v>
      </c>
      <c r="J10" s="58" t="s">
        <v>414</v>
      </c>
      <c r="K10" s="56"/>
      <c r="L10" s="469"/>
      <c r="M10" s="67" t="s">
        <v>253</v>
      </c>
      <c r="N10" s="58" t="s">
        <v>414</v>
      </c>
      <c r="O10" s="56"/>
      <c r="P10" s="469"/>
      <c r="Q10" s="66" t="s">
        <v>253</v>
      </c>
      <c r="R10" s="58" t="s">
        <v>414</v>
      </c>
      <c r="S10" s="56"/>
      <c r="T10" s="469"/>
      <c r="U10" s="67" t="s">
        <v>253</v>
      </c>
      <c r="V10" s="58" t="s">
        <v>414</v>
      </c>
      <c r="W10" s="56"/>
      <c r="X10" s="469"/>
      <c r="Y10" s="66" t="s">
        <v>253</v>
      </c>
      <c r="Z10" s="58" t="s">
        <v>573</v>
      </c>
      <c r="AA10" s="56"/>
      <c r="AB10" s="469"/>
      <c r="AC10" s="67" t="s">
        <v>253</v>
      </c>
      <c r="AD10" s="58" t="s">
        <v>573</v>
      </c>
      <c r="AE10" s="56"/>
      <c r="AF10" s="469"/>
      <c r="AG10" s="66" t="s">
        <v>253</v>
      </c>
      <c r="AH10" s="58" t="s">
        <v>414</v>
      </c>
      <c r="AI10" s="56"/>
      <c r="AJ10" s="469"/>
      <c r="AK10" s="67" t="s">
        <v>253</v>
      </c>
      <c r="AL10" s="238"/>
      <c r="AM10" s="56"/>
      <c r="AN10" s="469"/>
      <c r="AO10" s="66" t="s">
        <v>253</v>
      </c>
      <c r="AP10" s="58" t="s">
        <v>414</v>
      </c>
      <c r="AQ10" s="56"/>
      <c r="AR10" s="469"/>
      <c r="AS10" s="67" t="s">
        <v>253</v>
      </c>
      <c r="AT10" s="58" t="s">
        <v>414</v>
      </c>
      <c r="AU10" s="56"/>
      <c r="AV10" s="469"/>
      <c r="AW10" s="66" t="s">
        <v>253</v>
      </c>
      <c r="AX10" s="58" t="s">
        <v>414</v>
      </c>
      <c r="AY10" s="56"/>
      <c r="AZ10" s="469"/>
      <c r="BA10" s="67" t="s">
        <v>253</v>
      </c>
      <c r="BB10" s="58" t="s">
        <v>414</v>
      </c>
      <c r="BC10" s="56"/>
      <c r="BD10" s="469"/>
      <c r="BE10" s="66" t="s">
        <v>253</v>
      </c>
      <c r="BF10" s="58" t="s">
        <v>573</v>
      </c>
      <c r="BG10" s="56"/>
      <c r="BH10" s="469"/>
      <c r="BI10" s="67" t="s">
        <v>253</v>
      </c>
      <c r="BJ10" s="58" t="s">
        <v>573</v>
      </c>
      <c r="BK10" s="56"/>
      <c r="BL10" s="469"/>
      <c r="BM10" s="66" t="s">
        <v>253</v>
      </c>
      <c r="BN10" s="58" t="s">
        <v>573</v>
      </c>
      <c r="BO10" s="56"/>
      <c r="BP10" s="469"/>
      <c r="BQ10" s="67" t="s">
        <v>253</v>
      </c>
      <c r="BR10" s="39" t="s">
        <v>414</v>
      </c>
      <c r="BS10" s="56"/>
      <c r="BT10" s="469"/>
      <c r="BU10" s="66" t="s">
        <v>253</v>
      </c>
      <c r="BV10" s="58"/>
      <c r="BW10" s="56"/>
      <c r="BX10" s="469"/>
      <c r="BY10" s="67" t="s">
        <v>253</v>
      </c>
      <c r="BZ10" s="58" t="s">
        <v>414</v>
      </c>
      <c r="CA10" s="56"/>
      <c r="CB10" s="469"/>
      <c r="CC10" s="66" t="s">
        <v>253</v>
      </c>
      <c r="CD10" s="58"/>
      <c r="CE10" s="56"/>
      <c r="CF10" s="469"/>
      <c r="CG10" s="67" t="s">
        <v>253</v>
      </c>
      <c r="CH10" s="58"/>
      <c r="CI10" s="56"/>
      <c r="CJ10" s="469"/>
      <c r="CK10" s="66" t="s">
        <v>253</v>
      </c>
      <c r="CL10" s="238"/>
      <c r="CM10" s="56"/>
      <c r="CN10" s="469"/>
      <c r="CO10" s="67" t="s">
        <v>253</v>
      </c>
      <c r="CP10" s="58" t="s">
        <v>414</v>
      </c>
      <c r="CQ10" s="56"/>
      <c r="CR10" s="469"/>
      <c r="CS10" s="66" t="s">
        <v>253</v>
      </c>
      <c r="CT10" s="58"/>
      <c r="CU10" s="56"/>
      <c r="CV10" s="469"/>
      <c r="CW10" s="67" t="s">
        <v>253</v>
      </c>
      <c r="CX10" s="58"/>
      <c r="CY10" s="56"/>
      <c r="CZ10" s="469"/>
      <c r="DA10" s="66" t="s">
        <v>253</v>
      </c>
      <c r="DB10" s="58"/>
      <c r="DC10" s="56"/>
      <c r="DD10" s="469"/>
      <c r="DE10" s="67" t="s">
        <v>253</v>
      </c>
      <c r="DF10" s="58"/>
      <c r="DG10" s="56"/>
      <c r="DH10" s="469"/>
      <c r="DI10" s="66" t="s">
        <v>253</v>
      </c>
      <c r="DJ10" s="58"/>
      <c r="DK10" s="56"/>
      <c r="DL10" s="469"/>
      <c r="DM10" s="67" t="s">
        <v>253</v>
      </c>
      <c r="DN10" s="58"/>
      <c r="DO10" s="56"/>
      <c r="DP10" s="469"/>
      <c r="DQ10" s="66" t="s">
        <v>253</v>
      </c>
      <c r="DR10" s="58"/>
      <c r="DS10" s="56"/>
      <c r="DT10" s="469"/>
      <c r="DU10" s="67" t="s">
        <v>253</v>
      </c>
      <c r="DV10" s="58"/>
      <c r="DW10" s="56"/>
      <c r="DX10" s="469"/>
      <c r="DY10" s="66" t="s">
        <v>253</v>
      </c>
      <c r="DZ10" s="58"/>
      <c r="EA10" s="56"/>
      <c r="EB10" s="469"/>
      <c r="EC10" s="67" t="s">
        <v>253</v>
      </c>
      <c r="ED10" s="58"/>
      <c r="EE10" s="56"/>
      <c r="EF10" s="469"/>
    </row>
    <row r="11" spans="1:136" x14ac:dyDescent="0.25">
      <c r="A11" s="66" t="s">
        <v>254</v>
      </c>
      <c r="B11" s="58" t="s">
        <v>414</v>
      </c>
      <c r="C11" s="56"/>
      <c r="D11" s="469"/>
      <c r="E11" s="67" t="s">
        <v>254</v>
      </c>
      <c r="F11" s="58" t="s">
        <v>414</v>
      </c>
      <c r="G11" s="56"/>
      <c r="H11" s="469"/>
      <c r="I11" s="66" t="s">
        <v>254</v>
      </c>
      <c r="J11" s="58"/>
      <c r="K11" s="56"/>
      <c r="L11" s="469"/>
      <c r="M11" s="67" t="s">
        <v>254</v>
      </c>
      <c r="N11" s="58"/>
      <c r="O11" s="56"/>
      <c r="P11" s="469"/>
      <c r="Q11" s="66" t="s">
        <v>254</v>
      </c>
      <c r="R11" s="58"/>
      <c r="S11" s="56"/>
      <c r="T11" s="469"/>
      <c r="U11" s="67" t="s">
        <v>254</v>
      </c>
      <c r="V11" s="58" t="s">
        <v>414</v>
      </c>
      <c r="W11" s="56"/>
      <c r="X11" s="469"/>
      <c r="Y11" s="66" t="s">
        <v>254</v>
      </c>
      <c r="Z11" s="58" t="s">
        <v>573</v>
      </c>
      <c r="AA11" s="56"/>
      <c r="AB11" s="469"/>
      <c r="AC11" s="67" t="s">
        <v>254</v>
      </c>
      <c r="AD11" s="58" t="s">
        <v>573</v>
      </c>
      <c r="AE11" s="56"/>
      <c r="AF11" s="469"/>
      <c r="AG11" s="66" t="s">
        <v>254</v>
      </c>
      <c r="AH11" s="58"/>
      <c r="AI11" s="56"/>
      <c r="AJ11" s="469"/>
      <c r="AK11" s="67" t="s">
        <v>254</v>
      </c>
      <c r="AL11" s="238"/>
      <c r="AM11" s="56"/>
      <c r="AN11" s="469"/>
      <c r="AO11" s="66" t="s">
        <v>254</v>
      </c>
      <c r="AP11" s="58" t="s">
        <v>414</v>
      </c>
      <c r="AQ11" s="56"/>
      <c r="AR11" s="469"/>
      <c r="AS11" s="67" t="s">
        <v>254</v>
      </c>
      <c r="AT11" s="58"/>
      <c r="AU11" s="56"/>
      <c r="AV11" s="469"/>
      <c r="AW11" s="66" t="s">
        <v>254</v>
      </c>
      <c r="AX11" s="58" t="s">
        <v>414</v>
      </c>
      <c r="AY11" s="56"/>
      <c r="AZ11" s="469"/>
      <c r="BA11" s="67" t="s">
        <v>254</v>
      </c>
      <c r="BB11" s="58" t="s">
        <v>414</v>
      </c>
      <c r="BC11" s="56"/>
      <c r="BD11" s="469"/>
      <c r="BE11" s="66" t="s">
        <v>254</v>
      </c>
      <c r="BF11" s="58" t="s">
        <v>573</v>
      </c>
      <c r="BG11" s="56"/>
      <c r="BH11" s="469"/>
      <c r="BI11" s="67" t="s">
        <v>254</v>
      </c>
      <c r="BJ11" s="58" t="s">
        <v>573</v>
      </c>
      <c r="BK11" s="56"/>
      <c r="BL11" s="469"/>
      <c r="BM11" s="66" t="s">
        <v>254</v>
      </c>
      <c r="BN11" s="58" t="s">
        <v>573</v>
      </c>
      <c r="BO11" s="56"/>
      <c r="BP11" s="469"/>
      <c r="BQ11" s="67" t="s">
        <v>254</v>
      </c>
      <c r="BR11" s="39" t="s">
        <v>414</v>
      </c>
      <c r="BS11" s="56"/>
      <c r="BT11" s="469"/>
      <c r="BU11" s="66" t="s">
        <v>254</v>
      </c>
      <c r="BV11" s="58"/>
      <c r="BW11" s="56"/>
      <c r="BX11" s="469"/>
      <c r="BY11" s="67" t="s">
        <v>254</v>
      </c>
      <c r="BZ11" s="58" t="s">
        <v>414</v>
      </c>
      <c r="CA11" s="56"/>
      <c r="CB11" s="469"/>
      <c r="CC11" s="66" t="s">
        <v>254</v>
      </c>
      <c r="CD11" s="58"/>
      <c r="CE11" s="56"/>
      <c r="CF11" s="469"/>
      <c r="CG11" s="67" t="s">
        <v>254</v>
      </c>
      <c r="CH11" s="58"/>
      <c r="CI11" s="56"/>
      <c r="CJ11" s="469"/>
      <c r="CK11" s="66" t="s">
        <v>254</v>
      </c>
      <c r="CL11" s="238"/>
      <c r="CM11" s="56"/>
      <c r="CN11" s="469"/>
      <c r="CO11" s="67" t="s">
        <v>254</v>
      </c>
      <c r="CP11" s="58"/>
      <c r="CQ11" s="56"/>
      <c r="CR11" s="469"/>
      <c r="CS11" s="66" t="s">
        <v>254</v>
      </c>
      <c r="CT11" s="58"/>
      <c r="CU11" s="56"/>
      <c r="CV11" s="469"/>
      <c r="CW11" s="67" t="s">
        <v>254</v>
      </c>
      <c r="CX11" s="58"/>
      <c r="CY11" s="56"/>
      <c r="CZ11" s="469"/>
      <c r="DA11" s="66" t="s">
        <v>254</v>
      </c>
      <c r="DB11" s="58"/>
      <c r="DC11" s="56"/>
      <c r="DD11" s="469"/>
      <c r="DE11" s="67" t="s">
        <v>254</v>
      </c>
      <c r="DF11" s="58"/>
      <c r="DG11" s="56"/>
      <c r="DH11" s="469"/>
      <c r="DI11" s="66" t="s">
        <v>254</v>
      </c>
      <c r="DJ11" s="58"/>
      <c r="DK11" s="56"/>
      <c r="DL11" s="469"/>
      <c r="DM11" s="67" t="s">
        <v>254</v>
      </c>
      <c r="DN11" s="58"/>
      <c r="DO11" s="56"/>
      <c r="DP11" s="469"/>
      <c r="DQ11" s="66" t="s">
        <v>254</v>
      </c>
      <c r="DR11" s="58"/>
      <c r="DS11" s="56"/>
      <c r="DT11" s="469"/>
      <c r="DU11" s="67" t="s">
        <v>254</v>
      </c>
      <c r="DV11" s="58"/>
      <c r="DW11" s="56"/>
      <c r="DX11" s="469"/>
      <c r="DY11" s="66" t="s">
        <v>254</v>
      </c>
      <c r="DZ11" s="58"/>
      <c r="EA11" s="56"/>
      <c r="EB11" s="469"/>
      <c r="EC11" s="67" t="s">
        <v>254</v>
      </c>
      <c r="ED11" s="58"/>
      <c r="EE11" s="56"/>
      <c r="EF11" s="469"/>
    </row>
    <row r="12" spans="1:136" ht="28.5" customHeight="1" x14ac:dyDescent="0.25">
      <c r="A12" s="66" t="s">
        <v>255</v>
      </c>
      <c r="B12" s="58" t="s">
        <v>414</v>
      </c>
      <c r="C12" s="56"/>
      <c r="D12" s="469"/>
      <c r="E12" s="67" t="s">
        <v>255</v>
      </c>
      <c r="F12" s="58" t="s">
        <v>414</v>
      </c>
      <c r="G12" s="56"/>
      <c r="H12" s="469"/>
      <c r="I12" s="66" t="s">
        <v>255</v>
      </c>
      <c r="J12" s="58" t="s">
        <v>414</v>
      </c>
      <c r="K12" s="56"/>
      <c r="L12" s="469"/>
      <c r="M12" s="67" t="s">
        <v>255</v>
      </c>
      <c r="N12" s="58" t="s">
        <v>414</v>
      </c>
      <c r="O12" s="56"/>
      <c r="P12" s="469"/>
      <c r="Q12" s="66" t="s">
        <v>255</v>
      </c>
      <c r="R12" s="58"/>
      <c r="S12" s="56"/>
      <c r="T12" s="469"/>
      <c r="U12" s="67" t="s">
        <v>255</v>
      </c>
      <c r="V12" s="58" t="s">
        <v>414</v>
      </c>
      <c r="W12" s="56"/>
      <c r="X12" s="469"/>
      <c r="Y12" s="66" t="s">
        <v>255</v>
      </c>
      <c r="Z12" s="58" t="s">
        <v>573</v>
      </c>
      <c r="AA12" s="56"/>
      <c r="AB12" s="469"/>
      <c r="AC12" s="67" t="s">
        <v>255</v>
      </c>
      <c r="AD12" s="58" t="s">
        <v>573</v>
      </c>
      <c r="AE12" s="56"/>
      <c r="AF12" s="469"/>
      <c r="AG12" s="66" t="s">
        <v>255</v>
      </c>
      <c r="AH12" s="58"/>
      <c r="AI12" s="56"/>
      <c r="AJ12" s="469"/>
      <c r="AK12" s="67" t="s">
        <v>255</v>
      </c>
      <c r="AL12" s="238"/>
      <c r="AM12" s="56"/>
      <c r="AN12" s="469"/>
      <c r="AO12" s="66" t="s">
        <v>255</v>
      </c>
      <c r="AP12" s="58" t="s">
        <v>414</v>
      </c>
      <c r="AQ12" s="56"/>
      <c r="AR12" s="469"/>
      <c r="AS12" s="67" t="s">
        <v>255</v>
      </c>
      <c r="AT12" s="58"/>
      <c r="AU12" s="56"/>
      <c r="AV12" s="469"/>
      <c r="AW12" s="66" t="s">
        <v>255</v>
      </c>
      <c r="AX12" s="58"/>
      <c r="AY12" s="56"/>
      <c r="AZ12" s="469"/>
      <c r="BA12" s="67" t="s">
        <v>255</v>
      </c>
      <c r="BB12" s="58" t="s">
        <v>414</v>
      </c>
      <c r="BC12" s="56"/>
      <c r="BD12" s="469"/>
      <c r="BE12" s="66" t="s">
        <v>255</v>
      </c>
      <c r="BF12" s="58" t="s">
        <v>573</v>
      </c>
      <c r="BG12" s="56"/>
      <c r="BH12" s="469"/>
      <c r="BI12" s="67" t="s">
        <v>255</v>
      </c>
      <c r="BJ12" s="58" t="s">
        <v>573</v>
      </c>
      <c r="BK12" s="56"/>
      <c r="BL12" s="469"/>
      <c r="BM12" s="66" t="s">
        <v>255</v>
      </c>
      <c r="BN12" s="58"/>
      <c r="BO12" s="56"/>
      <c r="BP12" s="469"/>
      <c r="BQ12" s="67" t="s">
        <v>255</v>
      </c>
      <c r="BR12" s="39"/>
      <c r="BS12" s="56"/>
      <c r="BT12" s="469"/>
      <c r="BU12" s="66" t="s">
        <v>255</v>
      </c>
      <c r="BV12" s="58" t="s">
        <v>414</v>
      </c>
      <c r="BW12" s="56"/>
      <c r="BX12" s="469"/>
      <c r="BY12" s="67" t="s">
        <v>255</v>
      </c>
      <c r="BZ12" s="58" t="s">
        <v>414</v>
      </c>
      <c r="CA12" s="56"/>
      <c r="CB12" s="469"/>
      <c r="CC12" s="66" t="s">
        <v>255</v>
      </c>
      <c r="CD12" s="58"/>
      <c r="CE12" s="56"/>
      <c r="CF12" s="469"/>
      <c r="CG12" s="67" t="s">
        <v>255</v>
      </c>
      <c r="CH12" s="58"/>
      <c r="CI12" s="56"/>
      <c r="CJ12" s="469"/>
      <c r="CK12" s="66" t="s">
        <v>255</v>
      </c>
      <c r="CL12" s="238"/>
      <c r="CM12" s="56"/>
      <c r="CN12" s="469"/>
      <c r="CO12" s="67" t="s">
        <v>255</v>
      </c>
      <c r="CP12" s="58" t="s">
        <v>414</v>
      </c>
      <c r="CQ12" s="56"/>
      <c r="CR12" s="469"/>
      <c r="CS12" s="66" t="s">
        <v>255</v>
      </c>
      <c r="CT12" s="58"/>
      <c r="CU12" s="56"/>
      <c r="CV12" s="469"/>
      <c r="CW12" s="67" t="s">
        <v>255</v>
      </c>
      <c r="CX12" s="58"/>
      <c r="CY12" s="56"/>
      <c r="CZ12" s="469"/>
      <c r="DA12" s="66" t="s">
        <v>255</v>
      </c>
      <c r="DB12" s="58"/>
      <c r="DC12" s="56"/>
      <c r="DD12" s="469"/>
      <c r="DE12" s="67" t="s">
        <v>255</v>
      </c>
      <c r="DF12" s="58"/>
      <c r="DG12" s="56"/>
      <c r="DH12" s="469"/>
      <c r="DI12" s="66" t="s">
        <v>255</v>
      </c>
      <c r="DJ12" s="58"/>
      <c r="DK12" s="56"/>
      <c r="DL12" s="469"/>
      <c r="DM12" s="67" t="s">
        <v>255</v>
      </c>
      <c r="DN12" s="58"/>
      <c r="DO12" s="56"/>
      <c r="DP12" s="469"/>
      <c r="DQ12" s="66" t="s">
        <v>255</v>
      </c>
      <c r="DR12" s="58"/>
      <c r="DS12" s="56"/>
      <c r="DT12" s="469"/>
      <c r="DU12" s="67" t="s">
        <v>255</v>
      </c>
      <c r="DV12" s="58"/>
      <c r="DW12" s="56"/>
      <c r="DX12" s="469"/>
      <c r="DY12" s="66" t="s">
        <v>255</v>
      </c>
      <c r="DZ12" s="58"/>
      <c r="EA12" s="56"/>
      <c r="EB12" s="469"/>
      <c r="EC12" s="67" t="s">
        <v>255</v>
      </c>
      <c r="ED12" s="58"/>
      <c r="EE12" s="56"/>
      <c r="EF12" s="469"/>
    </row>
    <row r="13" spans="1:136" ht="39.75" customHeight="1" x14ac:dyDescent="0.25">
      <c r="A13" s="66" t="s">
        <v>256</v>
      </c>
      <c r="B13" s="58"/>
      <c r="C13" s="56"/>
      <c r="D13" s="469"/>
      <c r="E13" s="67" t="s">
        <v>256</v>
      </c>
      <c r="F13" s="58" t="s">
        <v>414</v>
      </c>
      <c r="G13" s="56"/>
      <c r="H13" s="469"/>
      <c r="I13" s="66" t="s">
        <v>256</v>
      </c>
      <c r="J13" s="58"/>
      <c r="K13" s="56"/>
      <c r="L13" s="469"/>
      <c r="M13" s="67" t="s">
        <v>256</v>
      </c>
      <c r="N13" s="58"/>
      <c r="O13" s="56"/>
      <c r="P13" s="469"/>
      <c r="Q13" s="66" t="s">
        <v>256</v>
      </c>
      <c r="R13" s="58"/>
      <c r="S13" s="56"/>
      <c r="T13" s="469"/>
      <c r="U13" s="67" t="s">
        <v>256</v>
      </c>
      <c r="V13" s="58"/>
      <c r="W13" s="56"/>
      <c r="X13" s="469"/>
      <c r="Y13" s="66" t="s">
        <v>256</v>
      </c>
      <c r="Z13" s="58"/>
      <c r="AA13" s="56"/>
      <c r="AB13" s="469"/>
      <c r="AC13" s="67" t="s">
        <v>256</v>
      </c>
      <c r="AD13" s="58"/>
      <c r="AE13" s="56"/>
      <c r="AF13" s="469"/>
      <c r="AG13" s="66" t="s">
        <v>256</v>
      </c>
      <c r="AH13" s="58"/>
      <c r="AI13" s="56"/>
      <c r="AJ13" s="469"/>
      <c r="AK13" s="67" t="s">
        <v>256</v>
      </c>
      <c r="AL13" s="238"/>
      <c r="AM13" s="56"/>
      <c r="AN13" s="469"/>
      <c r="AO13" s="66" t="s">
        <v>256</v>
      </c>
      <c r="AP13" s="58"/>
      <c r="AQ13" s="56"/>
      <c r="AR13" s="469"/>
      <c r="AS13" s="67" t="s">
        <v>256</v>
      </c>
      <c r="AT13" s="58"/>
      <c r="AU13" s="56"/>
      <c r="AV13" s="469"/>
      <c r="AW13" s="66" t="s">
        <v>256</v>
      </c>
      <c r="AX13" s="58" t="s">
        <v>414</v>
      </c>
      <c r="AY13" s="56"/>
      <c r="AZ13" s="469"/>
      <c r="BA13" s="67" t="s">
        <v>256</v>
      </c>
      <c r="BB13" s="58" t="s">
        <v>414</v>
      </c>
      <c r="BC13" s="56"/>
      <c r="BD13" s="469"/>
      <c r="BE13" s="66" t="s">
        <v>256</v>
      </c>
      <c r="BF13" s="58" t="s">
        <v>573</v>
      </c>
      <c r="BG13" s="56"/>
      <c r="BH13" s="469"/>
      <c r="BI13" s="67" t="s">
        <v>256</v>
      </c>
      <c r="BJ13" s="58" t="s">
        <v>573</v>
      </c>
      <c r="BK13" s="56"/>
      <c r="BL13" s="469"/>
      <c r="BM13" s="66" t="s">
        <v>256</v>
      </c>
      <c r="BN13" s="58"/>
      <c r="BO13" s="56"/>
      <c r="BP13" s="469"/>
      <c r="BQ13" s="67" t="s">
        <v>256</v>
      </c>
      <c r="BR13" s="39" t="s">
        <v>414</v>
      </c>
      <c r="BS13" s="56"/>
      <c r="BT13" s="469"/>
      <c r="BU13" s="66" t="s">
        <v>256</v>
      </c>
      <c r="BV13" s="58"/>
      <c r="BW13" s="56"/>
      <c r="BX13" s="469"/>
      <c r="BY13" s="67" t="s">
        <v>256</v>
      </c>
      <c r="BZ13" s="58"/>
      <c r="CA13" s="56"/>
      <c r="CB13" s="469"/>
      <c r="CC13" s="66" t="s">
        <v>256</v>
      </c>
      <c r="CD13" s="58"/>
      <c r="CE13" s="56"/>
      <c r="CF13" s="469"/>
      <c r="CG13" s="67" t="s">
        <v>256</v>
      </c>
      <c r="CH13" s="58"/>
      <c r="CI13" s="56"/>
      <c r="CJ13" s="469"/>
      <c r="CK13" s="66" t="s">
        <v>256</v>
      </c>
      <c r="CL13" s="238"/>
      <c r="CM13" s="56"/>
      <c r="CN13" s="469"/>
      <c r="CO13" s="67" t="s">
        <v>256</v>
      </c>
      <c r="CP13" s="58"/>
      <c r="CQ13" s="56"/>
      <c r="CR13" s="469"/>
      <c r="CS13" s="66" t="s">
        <v>256</v>
      </c>
      <c r="CT13" s="58"/>
      <c r="CU13" s="56"/>
      <c r="CV13" s="469"/>
      <c r="CW13" s="67" t="s">
        <v>256</v>
      </c>
      <c r="CX13" s="58"/>
      <c r="CY13" s="56"/>
      <c r="CZ13" s="469"/>
      <c r="DA13" s="66" t="s">
        <v>256</v>
      </c>
      <c r="DB13" s="58"/>
      <c r="DC13" s="56"/>
      <c r="DD13" s="469"/>
      <c r="DE13" s="67" t="s">
        <v>256</v>
      </c>
      <c r="DF13" s="58"/>
      <c r="DG13" s="56"/>
      <c r="DH13" s="469"/>
      <c r="DI13" s="66" t="s">
        <v>256</v>
      </c>
      <c r="DJ13" s="58"/>
      <c r="DK13" s="56"/>
      <c r="DL13" s="469"/>
      <c r="DM13" s="67" t="s">
        <v>256</v>
      </c>
      <c r="DN13" s="58"/>
      <c r="DO13" s="56"/>
      <c r="DP13" s="469"/>
      <c r="DQ13" s="66" t="s">
        <v>256</v>
      </c>
      <c r="DR13" s="58"/>
      <c r="DS13" s="56"/>
      <c r="DT13" s="469"/>
      <c r="DU13" s="67" t="s">
        <v>256</v>
      </c>
      <c r="DV13" s="58"/>
      <c r="DW13" s="56"/>
      <c r="DX13" s="469"/>
      <c r="DY13" s="66" t="s">
        <v>256</v>
      </c>
      <c r="DZ13" s="58"/>
      <c r="EA13" s="56"/>
      <c r="EB13" s="469"/>
      <c r="EC13" s="67" t="s">
        <v>256</v>
      </c>
      <c r="ED13" s="58"/>
      <c r="EE13" s="56"/>
      <c r="EF13" s="469"/>
    </row>
    <row r="14" spans="1:136" x14ac:dyDescent="0.25">
      <c r="A14" s="66" t="s">
        <v>257</v>
      </c>
      <c r="B14" s="58"/>
      <c r="C14" s="56"/>
      <c r="D14" s="469"/>
      <c r="E14" s="67" t="s">
        <v>257</v>
      </c>
      <c r="F14" s="58"/>
      <c r="G14" s="56"/>
      <c r="H14" s="469"/>
      <c r="I14" s="66" t="s">
        <v>257</v>
      </c>
      <c r="J14" s="58"/>
      <c r="K14" s="56"/>
      <c r="L14" s="469"/>
      <c r="M14" s="67" t="s">
        <v>257</v>
      </c>
      <c r="N14" s="58"/>
      <c r="O14" s="56"/>
      <c r="P14" s="469"/>
      <c r="Q14" s="66" t="s">
        <v>257</v>
      </c>
      <c r="R14" s="58" t="s">
        <v>414</v>
      </c>
      <c r="S14" s="56"/>
      <c r="T14" s="469"/>
      <c r="U14" s="67" t="s">
        <v>257</v>
      </c>
      <c r="V14" s="58"/>
      <c r="W14" s="56"/>
      <c r="X14" s="469"/>
      <c r="Y14" s="66" t="s">
        <v>257</v>
      </c>
      <c r="Z14" s="58"/>
      <c r="AA14" s="56"/>
      <c r="AB14" s="469"/>
      <c r="AC14" s="67" t="s">
        <v>257</v>
      </c>
      <c r="AD14" s="58"/>
      <c r="AE14" s="56"/>
      <c r="AF14" s="469"/>
      <c r="AG14" s="66" t="s">
        <v>257</v>
      </c>
      <c r="AH14" s="58"/>
      <c r="AI14" s="56"/>
      <c r="AJ14" s="469"/>
      <c r="AK14" s="67" t="s">
        <v>257</v>
      </c>
      <c r="AL14" s="238"/>
      <c r="AM14" s="56"/>
      <c r="AN14" s="469"/>
      <c r="AO14" s="66" t="s">
        <v>257</v>
      </c>
      <c r="AP14" s="58"/>
      <c r="AQ14" s="56"/>
      <c r="AR14" s="469"/>
      <c r="AS14" s="67" t="s">
        <v>257</v>
      </c>
      <c r="AT14" s="58" t="s">
        <v>414</v>
      </c>
      <c r="AU14" s="56"/>
      <c r="AV14" s="469"/>
      <c r="AW14" s="66" t="s">
        <v>257</v>
      </c>
      <c r="AX14" s="58" t="s">
        <v>414</v>
      </c>
      <c r="AY14" s="56"/>
      <c r="AZ14" s="469"/>
      <c r="BA14" s="67" t="s">
        <v>257</v>
      </c>
      <c r="BB14" s="58" t="s">
        <v>414</v>
      </c>
      <c r="BC14" s="56"/>
      <c r="BD14" s="469"/>
      <c r="BE14" s="66" t="s">
        <v>257</v>
      </c>
      <c r="BF14" s="58" t="s">
        <v>573</v>
      </c>
      <c r="BG14" s="56"/>
      <c r="BH14" s="469"/>
      <c r="BI14" s="67" t="s">
        <v>257</v>
      </c>
      <c r="BJ14" s="58" t="s">
        <v>573</v>
      </c>
      <c r="BK14" s="56"/>
      <c r="BL14" s="469"/>
      <c r="BM14" s="66" t="s">
        <v>257</v>
      </c>
      <c r="BN14" s="58"/>
      <c r="BO14" s="56"/>
      <c r="BP14" s="469"/>
      <c r="BQ14" s="67" t="s">
        <v>257</v>
      </c>
      <c r="BR14" s="39" t="s">
        <v>414</v>
      </c>
      <c r="BS14" s="56"/>
      <c r="BT14" s="469"/>
      <c r="BU14" s="66" t="s">
        <v>257</v>
      </c>
      <c r="BV14" s="58" t="s">
        <v>414</v>
      </c>
      <c r="BW14" s="56"/>
      <c r="BX14" s="469"/>
      <c r="BY14" s="67" t="s">
        <v>257</v>
      </c>
      <c r="BZ14" s="58"/>
      <c r="CA14" s="56"/>
      <c r="CB14" s="469"/>
      <c r="CC14" s="66" t="s">
        <v>257</v>
      </c>
      <c r="CD14" s="58"/>
      <c r="CE14" s="56"/>
      <c r="CF14" s="469"/>
      <c r="CG14" s="67" t="s">
        <v>257</v>
      </c>
      <c r="CH14" s="58"/>
      <c r="CI14" s="56"/>
      <c r="CJ14" s="469"/>
      <c r="CK14" s="66" t="s">
        <v>257</v>
      </c>
      <c r="CL14" s="238"/>
      <c r="CM14" s="56"/>
      <c r="CN14" s="469"/>
      <c r="CO14" s="67" t="s">
        <v>257</v>
      </c>
      <c r="CP14" s="58" t="s">
        <v>414</v>
      </c>
      <c r="CQ14" s="56"/>
      <c r="CR14" s="469"/>
      <c r="CS14" s="66" t="s">
        <v>257</v>
      </c>
      <c r="CT14" s="58"/>
      <c r="CU14" s="56"/>
      <c r="CV14" s="469"/>
      <c r="CW14" s="67" t="s">
        <v>257</v>
      </c>
      <c r="CX14" s="58"/>
      <c r="CY14" s="56"/>
      <c r="CZ14" s="469"/>
      <c r="DA14" s="66" t="s">
        <v>257</v>
      </c>
      <c r="DB14" s="58"/>
      <c r="DC14" s="56"/>
      <c r="DD14" s="469"/>
      <c r="DE14" s="67" t="s">
        <v>257</v>
      </c>
      <c r="DF14" s="58"/>
      <c r="DG14" s="56"/>
      <c r="DH14" s="469"/>
      <c r="DI14" s="66" t="s">
        <v>257</v>
      </c>
      <c r="DJ14" s="58"/>
      <c r="DK14" s="56"/>
      <c r="DL14" s="469"/>
      <c r="DM14" s="67" t="s">
        <v>257</v>
      </c>
      <c r="DN14" s="58"/>
      <c r="DO14" s="56"/>
      <c r="DP14" s="469"/>
      <c r="DQ14" s="66" t="s">
        <v>257</v>
      </c>
      <c r="DR14" s="58"/>
      <c r="DS14" s="56"/>
      <c r="DT14" s="469"/>
      <c r="DU14" s="67" t="s">
        <v>257</v>
      </c>
      <c r="DV14" s="58"/>
      <c r="DW14" s="56"/>
      <c r="DX14" s="469"/>
      <c r="DY14" s="66" t="s">
        <v>257</v>
      </c>
      <c r="DZ14" s="58"/>
      <c r="EA14" s="56"/>
      <c r="EB14" s="469"/>
      <c r="EC14" s="67" t="s">
        <v>257</v>
      </c>
      <c r="ED14" s="58"/>
      <c r="EE14" s="56"/>
      <c r="EF14" s="469"/>
    </row>
    <row r="15" spans="1:136" ht="27" customHeight="1" x14ac:dyDescent="0.25">
      <c r="A15" s="66" t="s">
        <v>258</v>
      </c>
      <c r="B15" s="58" t="s">
        <v>414</v>
      </c>
      <c r="C15" s="56"/>
      <c r="D15" s="469"/>
      <c r="E15" s="67" t="s">
        <v>258</v>
      </c>
      <c r="F15" s="58" t="s">
        <v>414</v>
      </c>
      <c r="G15" s="56"/>
      <c r="H15" s="469"/>
      <c r="I15" s="66" t="s">
        <v>258</v>
      </c>
      <c r="J15" s="58" t="s">
        <v>414</v>
      </c>
      <c r="K15" s="56"/>
      <c r="L15" s="469"/>
      <c r="M15" s="67" t="s">
        <v>258</v>
      </c>
      <c r="N15" s="58"/>
      <c r="O15" s="56"/>
      <c r="P15" s="469"/>
      <c r="Q15" s="66" t="s">
        <v>258</v>
      </c>
      <c r="R15" s="58"/>
      <c r="S15" s="56"/>
      <c r="T15" s="469"/>
      <c r="U15" s="67" t="s">
        <v>258</v>
      </c>
      <c r="V15" s="58"/>
      <c r="W15" s="56"/>
      <c r="X15" s="469"/>
      <c r="Y15" s="66" t="s">
        <v>258</v>
      </c>
      <c r="Z15" s="58" t="s">
        <v>573</v>
      </c>
      <c r="AA15" s="56"/>
      <c r="AB15" s="469"/>
      <c r="AC15" s="67" t="s">
        <v>258</v>
      </c>
      <c r="AD15" s="58" t="s">
        <v>573</v>
      </c>
      <c r="AE15" s="56"/>
      <c r="AF15" s="469"/>
      <c r="AG15" s="66" t="s">
        <v>258</v>
      </c>
      <c r="AH15" s="58"/>
      <c r="AI15" s="56"/>
      <c r="AJ15" s="469"/>
      <c r="AK15" s="67" t="s">
        <v>258</v>
      </c>
      <c r="AL15" s="238"/>
      <c r="AM15" s="56"/>
      <c r="AN15" s="469"/>
      <c r="AO15" s="66" t="s">
        <v>258</v>
      </c>
      <c r="AP15" s="58" t="s">
        <v>414</v>
      </c>
      <c r="AQ15" s="56"/>
      <c r="AR15" s="469"/>
      <c r="AS15" s="67" t="s">
        <v>258</v>
      </c>
      <c r="AT15" s="58" t="s">
        <v>414</v>
      </c>
      <c r="AU15" s="56"/>
      <c r="AV15" s="469"/>
      <c r="AW15" s="66" t="s">
        <v>258</v>
      </c>
      <c r="AX15" s="58" t="s">
        <v>414</v>
      </c>
      <c r="AY15" s="56"/>
      <c r="AZ15" s="469"/>
      <c r="BA15" s="67" t="s">
        <v>258</v>
      </c>
      <c r="BB15" s="58" t="s">
        <v>414</v>
      </c>
      <c r="BC15" s="56"/>
      <c r="BD15" s="469"/>
      <c r="BE15" s="66" t="s">
        <v>258</v>
      </c>
      <c r="BF15" s="58" t="s">
        <v>573</v>
      </c>
      <c r="BG15" s="56"/>
      <c r="BH15" s="469"/>
      <c r="BI15" s="67" t="s">
        <v>258</v>
      </c>
      <c r="BJ15" s="58" t="s">
        <v>573</v>
      </c>
      <c r="BK15" s="56"/>
      <c r="BL15" s="469"/>
      <c r="BM15" s="66" t="s">
        <v>258</v>
      </c>
      <c r="BN15" s="58" t="s">
        <v>573</v>
      </c>
      <c r="BO15" s="56"/>
      <c r="BP15" s="469"/>
      <c r="BQ15" s="67" t="s">
        <v>258</v>
      </c>
      <c r="BR15" s="39" t="s">
        <v>414</v>
      </c>
      <c r="BS15" s="56"/>
      <c r="BT15" s="469"/>
      <c r="BU15" s="66" t="s">
        <v>258</v>
      </c>
      <c r="BV15" s="58"/>
      <c r="BW15" s="56"/>
      <c r="BX15" s="469"/>
      <c r="BY15" s="67" t="s">
        <v>258</v>
      </c>
      <c r="BZ15" s="58"/>
      <c r="CA15" s="56"/>
      <c r="CB15" s="469"/>
      <c r="CC15" s="66" t="s">
        <v>258</v>
      </c>
      <c r="CD15" s="58"/>
      <c r="CE15" s="56"/>
      <c r="CF15" s="469"/>
      <c r="CG15" s="67" t="s">
        <v>258</v>
      </c>
      <c r="CH15" s="58"/>
      <c r="CI15" s="56"/>
      <c r="CJ15" s="469"/>
      <c r="CK15" s="66" t="s">
        <v>258</v>
      </c>
      <c r="CL15" s="238"/>
      <c r="CM15" s="56"/>
      <c r="CN15" s="469"/>
      <c r="CO15" s="67" t="s">
        <v>258</v>
      </c>
      <c r="CP15" s="58" t="s">
        <v>414</v>
      </c>
      <c r="CQ15" s="56"/>
      <c r="CR15" s="469"/>
      <c r="CS15" s="66" t="s">
        <v>258</v>
      </c>
      <c r="CT15" s="58"/>
      <c r="CU15" s="56"/>
      <c r="CV15" s="469"/>
      <c r="CW15" s="67" t="s">
        <v>258</v>
      </c>
      <c r="CX15" s="58"/>
      <c r="CY15" s="56"/>
      <c r="CZ15" s="469"/>
      <c r="DA15" s="66" t="s">
        <v>258</v>
      </c>
      <c r="DB15" s="58"/>
      <c r="DC15" s="56"/>
      <c r="DD15" s="469"/>
      <c r="DE15" s="67" t="s">
        <v>258</v>
      </c>
      <c r="DF15" s="58"/>
      <c r="DG15" s="56"/>
      <c r="DH15" s="469"/>
      <c r="DI15" s="66" t="s">
        <v>258</v>
      </c>
      <c r="DJ15" s="58"/>
      <c r="DK15" s="56"/>
      <c r="DL15" s="469"/>
      <c r="DM15" s="67" t="s">
        <v>258</v>
      </c>
      <c r="DN15" s="58"/>
      <c r="DO15" s="56"/>
      <c r="DP15" s="469"/>
      <c r="DQ15" s="66" t="s">
        <v>258</v>
      </c>
      <c r="DR15" s="58"/>
      <c r="DS15" s="56"/>
      <c r="DT15" s="469"/>
      <c r="DU15" s="67" t="s">
        <v>258</v>
      </c>
      <c r="DV15" s="58"/>
      <c r="DW15" s="56"/>
      <c r="DX15" s="469"/>
      <c r="DY15" s="66" t="s">
        <v>258</v>
      </c>
      <c r="DZ15" s="58"/>
      <c r="EA15" s="56"/>
      <c r="EB15" s="469"/>
      <c r="EC15" s="67" t="s">
        <v>258</v>
      </c>
      <c r="ED15" s="58"/>
      <c r="EE15" s="56"/>
      <c r="EF15" s="469"/>
    </row>
    <row r="16" spans="1:136" ht="21" customHeight="1" x14ac:dyDescent="0.25">
      <c r="A16" s="66" t="s">
        <v>259</v>
      </c>
      <c r="B16" s="58" t="s">
        <v>414</v>
      </c>
      <c r="C16" s="56"/>
      <c r="D16" s="469"/>
      <c r="E16" s="67" t="s">
        <v>259</v>
      </c>
      <c r="F16" s="58" t="s">
        <v>414</v>
      </c>
      <c r="G16" s="56"/>
      <c r="H16" s="469"/>
      <c r="I16" s="66" t="s">
        <v>259</v>
      </c>
      <c r="J16" s="58" t="s">
        <v>414</v>
      </c>
      <c r="K16" s="56"/>
      <c r="L16" s="469"/>
      <c r="M16" s="67" t="s">
        <v>259</v>
      </c>
      <c r="N16" s="58"/>
      <c r="O16" s="56"/>
      <c r="P16" s="469"/>
      <c r="Q16" s="66" t="s">
        <v>259</v>
      </c>
      <c r="R16" s="58"/>
      <c r="S16" s="56"/>
      <c r="T16" s="469"/>
      <c r="U16" s="67" t="s">
        <v>259</v>
      </c>
      <c r="V16" s="58" t="s">
        <v>414</v>
      </c>
      <c r="W16" s="56"/>
      <c r="X16" s="469"/>
      <c r="Y16" s="66" t="s">
        <v>259</v>
      </c>
      <c r="Z16" s="58" t="s">
        <v>573</v>
      </c>
      <c r="AA16" s="56"/>
      <c r="AB16" s="469"/>
      <c r="AC16" s="67" t="s">
        <v>259</v>
      </c>
      <c r="AD16" s="58" t="s">
        <v>573</v>
      </c>
      <c r="AE16" s="56"/>
      <c r="AF16" s="469"/>
      <c r="AG16" s="66" t="s">
        <v>259</v>
      </c>
      <c r="AH16" s="58" t="s">
        <v>414</v>
      </c>
      <c r="AI16" s="56"/>
      <c r="AJ16" s="469"/>
      <c r="AK16" s="67" t="s">
        <v>259</v>
      </c>
      <c r="AL16" s="238"/>
      <c r="AM16" s="56"/>
      <c r="AN16" s="469"/>
      <c r="AO16" s="66" t="s">
        <v>259</v>
      </c>
      <c r="AP16" s="58"/>
      <c r="AQ16" s="56"/>
      <c r="AR16" s="469"/>
      <c r="AS16" s="67" t="s">
        <v>259</v>
      </c>
      <c r="AT16" s="58" t="s">
        <v>414</v>
      </c>
      <c r="AU16" s="56"/>
      <c r="AV16" s="469"/>
      <c r="AW16" s="66" t="s">
        <v>259</v>
      </c>
      <c r="AX16" s="58" t="s">
        <v>414</v>
      </c>
      <c r="AY16" s="56"/>
      <c r="AZ16" s="469"/>
      <c r="BA16" s="67" t="s">
        <v>259</v>
      </c>
      <c r="BB16" s="58" t="s">
        <v>414</v>
      </c>
      <c r="BC16" s="56"/>
      <c r="BD16" s="469"/>
      <c r="BE16" s="66" t="s">
        <v>259</v>
      </c>
      <c r="BF16" s="58" t="s">
        <v>573</v>
      </c>
      <c r="BG16" s="56"/>
      <c r="BH16" s="469"/>
      <c r="BI16" s="67" t="s">
        <v>259</v>
      </c>
      <c r="BJ16" s="58" t="s">
        <v>573</v>
      </c>
      <c r="BK16" s="56"/>
      <c r="BL16" s="469"/>
      <c r="BM16" s="66" t="s">
        <v>259</v>
      </c>
      <c r="BN16" s="58" t="s">
        <v>573</v>
      </c>
      <c r="BO16" s="56"/>
      <c r="BP16" s="469"/>
      <c r="BQ16" s="67" t="s">
        <v>259</v>
      </c>
      <c r="BR16" s="39" t="s">
        <v>414</v>
      </c>
      <c r="BS16" s="56"/>
      <c r="BT16" s="469"/>
      <c r="BU16" s="66" t="s">
        <v>259</v>
      </c>
      <c r="BV16" s="58"/>
      <c r="BW16" s="56"/>
      <c r="BX16" s="469"/>
      <c r="BY16" s="67" t="s">
        <v>259</v>
      </c>
      <c r="BZ16" s="58"/>
      <c r="CA16" s="56"/>
      <c r="CB16" s="469"/>
      <c r="CC16" s="66" t="s">
        <v>259</v>
      </c>
      <c r="CD16" s="58"/>
      <c r="CE16" s="56"/>
      <c r="CF16" s="469"/>
      <c r="CG16" s="67" t="s">
        <v>259</v>
      </c>
      <c r="CH16" s="58"/>
      <c r="CI16" s="56"/>
      <c r="CJ16" s="469"/>
      <c r="CK16" s="66" t="s">
        <v>259</v>
      </c>
      <c r="CL16" s="238"/>
      <c r="CM16" s="56"/>
      <c r="CN16" s="469"/>
      <c r="CO16" s="67" t="s">
        <v>259</v>
      </c>
      <c r="CP16" s="58"/>
      <c r="CQ16" s="56"/>
      <c r="CR16" s="469"/>
      <c r="CS16" s="66" t="s">
        <v>259</v>
      </c>
      <c r="CT16" s="58"/>
      <c r="CU16" s="56"/>
      <c r="CV16" s="469"/>
      <c r="CW16" s="67" t="s">
        <v>259</v>
      </c>
      <c r="CX16" s="58"/>
      <c r="CY16" s="56"/>
      <c r="CZ16" s="469"/>
      <c r="DA16" s="66" t="s">
        <v>259</v>
      </c>
      <c r="DB16" s="58"/>
      <c r="DC16" s="56"/>
      <c r="DD16" s="469"/>
      <c r="DE16" s="67" t="s">
        <v>259</v>
      </c>
      <c r="DF16" s="58"/>
      <c r="DG16" s="56"/>
      <c r="DH16" s="469"/>
      <c r="DI16" s="66" t="s">
        <v>259</v>
      </c>
      <c r="DJ16" s="58"/>
      <c r="DK16" s="56"/>
      <c r="DL16" s="469"/>
      <c r="DM16" s="67" t="s">
        <v>259</v>
      </c>
      <c r="DN16" s="58"/>
      <c r="DO16" s="56"/>
      <c r="DP16" s="469"/>
      <c r="DQ16" s="66" t="s">
        <v>259</v>
      </c>
      <c r="DR16" s="58"/>
      <c r="DS16" s="56"/>
      <c r="DT16" s="469"/>
      <c r="DU16" s="67" t="s">
        <v>259</v>
      </c>
      <c r="DV16" s="58"/>
      <c r="DW16" s="56"/>
      <c r="DX16" s="469"/>
      <c r="DY16" s="66" t="s">
        <v>259</v>
      </c>
      <c r="DZ16" s="58"/>
      <c r="EA16" s="56"/>
      <c r="EB16" s="469"/>
      <c r="EC16" s="67" t="s">
        <v>259</v>
      </c>
      <c r="ED16" s="58"/>
      <c r="EE16" s="56"/>
      <c r="EF16" s="469"/>
    </row>
    <row r="17" spans="1:136" x14ac:dyDescent="0.25">
      <c r="A17" s="66" t="s">
        <v>260</v>
      </c>
      <c r="B17" s="58" t="s">
        <v>414</v>
      </c>
      <c r="C17" s="56"/>
      <c r="D17" s="469"/>
      <c r="E17" s="67" t="s">
        <v>260</v>
      </c>
      <c r="F17" s="58" t="s">
        <v>414</v>
      </c>
      <c r="G17" s="56"/>
      <c r="H17" s="469"/>
      <c r="I17" s="66" t="s">
        <v>260</v>
      </c>
      <c r="J17" s="58" t="s">
        <v>414</v>
      </c>
      <c r="K17" s="56"/>
      <c r="L17" s="469"/>
      <c r="M17" s="67" t="s">
        <v>260</v>
      </c>
      <c r="N17" s="58"/>
      <c r="O17" s="56"/>
      <c r="P17" s="469"/>
      <c r="Q17" s="66" t="s">
        <v>260</v>
      </c>
      <c r="R17" s="58" t="s">
        <v>414</v>
      </c>
      <c r="S17" s="56"/>
      <c r="T17" s="469"/>
      <c r="U17" s="67" t="s">
        <v>260</v>
      </c>
      <c r="V17" s="58"/>
      <c r="W17" s="56"/>
      <c r="X17" s="469"/>
      <c r="Y17" s="66" t="s">
        <v>260</v>
      </c>
      <c r="Z17" s="58" t="s">
        <v>573</v>
      </c>
      <c r="AA17" s="56"/>
      <c r="AB17" s="469"/>
      <c r="AC17" s="67" t="s">
        <v>260</v>
      </c>
      <c r="AD17" s="58" t="s">
        <v>573</v>
      </c>
      <c r="AE17" s="56"/>
      <c r="AF17" s="469"/>
      <c r="AG17" s="66" t="s">
        <v>260</v>
      </c>
      <c r="AH17" s="58" t="s">
        <v>414</v>
      </c>
      <c r="AI17" s="56"/>
      <c r="AJ17" s="469"/>
      <c r="AK17" s="67" t="s">
        <v>260</v>
      </c>
      <c r="AL17" s="238"/>
      <c r="AM17" s="56"/>
      <c r="AN17" s="469"/>
      <c r="AO17" s="66" t="s">
        <v>260</v>
      </c>
      <c r="AP17" s="58" t="s">
        <v>414</v>
      </c>
      <c r="AQ17" s="56"/>
      <c r="AR17" s="469"/>
      <c r="AS17" s="67" t="s">
        <v>260</v>
      </c>
      <c r="AT17" s="58" t="s">
        <v>414</v>
      </c>
      <c r="AU17" s="56"/>
      <c r="AV17" s="469"/>
      <c r="AW17" s="66" t="s">
        <v>260</v>
      </c>
      <c r="AX17" s="58" t="s">
        <v>414</v>
      </c>
      <c r="AY17" s="56"/>
      <c r="AZ17" s="469"/>
      <c r="BA17" s="67" t="s">
        <v>260</v>
      </c>
      <c r="BB17" s="58" t="s">
        <v>414</v>
      </c>
      <c r="BC17" s="56"/>
      <c r="BD17" s="469"/>
      <c r="BE17" s="66" t="s">
        <v>260</v>
      </c>
      <c r="BF17" s="58" t="s">
        <v>573</v>
      </c>
      <c r="BG17" s="56"/>
      <c r="BH17" s="469"/>
      <c r="BI17" s="67" t="s">
        <v>260</v>
      </c>
      <c r="BJ17" s="58" t="s">
        <v>573</v>
      </c>
      <c r="BK17" s="56"/>
      <c r="BL17" s="469"/>
      <c r="BM17" s="66" t="s">
        <v>260</v>
      </c>
      <c r="BN17" s="58" t="s">
        <v>573</v>
      </c>
      <c r="BO17" s="56"/>
      <c r="BP17" s="469"/>
      <c r="BQ17" s="67" t="s">
        <v>260</v>
      </c>
      <c r="BR17" s="39" t="s">
        <v>414</v>
      </c>
      <c r="BS17" s="56"/>
      <c r="BT17" s="469"/>
      <c r="BU17" s="66" t="s">
        <v>260</v>
      </c>
      <c r="BV17" s="58" t="s">
        <v>414</v>
      </c>
      <c r="BW17" s="56"/>
      <c r="BX17" s="469"/>
      <c r="BY17" s="67" t="s">
        <v>260</v>
      </c>
      <c r="BZ17" s="58" t="s">
        <v>414</v>
      </c>
      <c r="CA17" s="56"/>
      <c r="CB17" s="469"/>
      <c r="CC17" s="66" t="s">
        <v>260</v>
      </c>
      <c r="CD17" s="58" t="s">
        <v>573</v>
      </c>
      <c r="CE17" s="56"/>
      <c r="CF17" s="469"/>
      <c r="CG17" s="67" t="s">
        <v>260</v>
      </c>
      <c r="CH17" s="58" t="s">
        <v>573</v>
      </c>
      <c r="CI17" s="56"/>
      <c r="CJ17" s="469"/>
      <c r="CK17" s="66" t="s">
        <v>260</v>
      </c>
      <c r="CL17" s="238"/>
      <c r="CM17" s="56"/>
      <c r="CN17" s="469"/>
      <c r="CO17" s="67" t="s">
        <v>260</v>
      </c>
      <c r="CP17" s="58"/>
      <c r="CQ17" s="56"/>
      <c r="CR17" s="469"/>
      <c r="CS17" s="66" t="s">
        <v>260</v>
      </c>
      <c r="CT17" s="58"/>
      <c r="CU17" s="56"/>
      <c r="CV17" s="469"/>
      <c r="CW17" s="67" t="s">
        <v>260</v>
      </c>
      <c r="CX17" s="58"/>
      <c r="CY17" s="56"/>
      <c r="CZ17" s="469"/>
      <c r="DA17" s="66" t="s">
        <v>260</v>
      </c>
      <c r="DB17" s="58"/>
      <c r="DC17" s="56"/>
      <c r="DD17" s="469"/>
      <c r="DE17" s="67" t="s">
        <v>260</v>
      </c>
      <c r="DF17" s="58"/>
      <c r="DG17" s="56"/>
      <c r="DH17" s="469"/>
      <c r="DI17" s="66" t="s">
        <v>260</v>
      </c>
      <c r="DJ17" s="58"/>
      <c r="DK17" s="56"/>
      <c r="DL17" s="469"/>
      <c r="DM17" s="67" t="s">
        <v>260</v>
      </c>
      <c r="DN17" s="58"/>
      <c r="DO17" s="56"/>
      <c r="DP17" s="469"/>
      <c r="DQ17" s="66" t="s">
        <v>260</v>
      </c>
      <c r="DR17" s="58"/>
      <c r="DS17" s="56"/>
      <c r="DT17" s="469"/>
      <c r="DU17" s="67" t="s">
        <v>260</v>
      </c>
      <c r="DV17" s="58"/>
      <c r="DW17" s="56"/>
      <c r="DX17" s="469"/>
      <c r="DY17" s="66" t="s">
        <v>260</v>
      </c>
      <c r="DZ17" s="58"/>
      <c r="EA17" s="56"/>
      <c r="EB17" s="469"/>
      <c r="EC17" s="67" t="s">
        <v>260</v>
      </c>
      <c r="ED17" s="58"/>
      <c r="EE17" s="56"/>
      <c r="EF17" s="469"/>
    </row>
    <row r="18" spans="1:136" x14ac:dyDescent="0.25">
      <c r="A18" s="66" t="s">
        <v>261</v>
      </c>
      <c r="B18" s="58" t="s">
        <v>414</v>
      </c>
      <c r="C18" s="56"/>
      <c r="D18" s="469"/>
      <c r="E18" s="67" t="s">
        <v>261</v>
      </c>
      <c r="F18" s="58" t="s">
        <v>414</v>
      </c>
      <c r="G18" s="56"/>
      <c r="H18" s="469"/>
      <c r="I18" s="66" t="s">
        <v>261</v>
      </c>
      <c r="J18" s="58"/>
      <c r="K18" s="56"/>
      <c r="L18" s="469"/>
      <c r="M18" s="67" t="s">
        <v>261</v>
      </c>
      <c r="N18" s="58"/>
      <c r="O18" s="56"/>
      <c r="P18" s="469"/>
      <c r="Q18" s="66" t="s">
        <v>261</v>
      </c>
      <c r="R18" s="58"/>
      <c r="S18" s="56"/>
      <c r="T18" s="469"/>
      <c r="U18" s="67" t="s">
        <v>261</v>
      </c>
      <c r="V18" s="58"/>
      <c r="W18" s="56"/>
      <c r="X18" s="469"/>
      <c r="Y18" s="66" t="s">
        <v>261</v>
      </c>
      <c r="Z18" s="58" t="s">
        <v>573</v>
      </c>
      <c r="AA18" s="56"/>
      <c r="AB18" s="469"/>
      <c r="AC18" s="67" t="s">
        <v>261</v>
      </c>
      <c r="AD18" s="58" t="s">
        <v>573</v>
      </c>
      <c r="AE18" s="56"/>
      <c r="AF18" s="469"/>
      <c r="AG18" s="66" t="s">
        <v>261</v>
      </c>
      <c r="AH18" s="58"/>
      <c r="AI18" s="56"/>
      <c r="AJ18" s="469"/>
      <c r="AK18" s="67" t="s">
        <v>261</v>
      </c>
      <c r="AL18" s="238"/>
      <c r="AM18" s="56"/>
      <c r="AN18" s="469"/>
      <c r="AO18" s="66" t="s">
        <v>261</v>
      </c>
      <c r="AP18" s="58"/>
      <c r="AQ18" s="56"/>
      <c r="AR18" s="469"/>
      <c r="AS18" s="67" t="s">
        <v>261</v>
      </c>
      <c r="AT18" s="58" t="s">
        <v>414</v>
      </c>
      <c r="AU18" s="56"/>
      <c r="AV18" s="469"/>
      <c r="AW18" s="66" t="s">
        <v>261</v>
      </c>
      <c r="AX18" s="58" t="s">
        <v>414</v>
      </c>
      <c r="AY18" s="56"/>
      <c r="AZ18" s="469"/>
      <c r="BA18" s="67" t="s">
        <v>261</v>
      </c>
      <c r="BB18" s="58" t="s">
        <v>414</v>
      </c>
      <c r="BC18" s="56"/>
      <c r="BD18" s="469"/>
      <c r="BE18" s="66" t="s">
        <v>261</v>
      </c>
      <c r="BF18" s="58" t="s">
        <v>573</v>
      </c>
      <c r="BG18" s="56"/>
      <c r="BH18" s="469"/>
      <c r="BI18" s="67" t="s">
        <v>261</v>
      </c>
      <c r="BJ18" s="58" t="s">
        <v>573</v>
      </c>
      <c r="BK18" s="56"/>
      <c r="BL18" s="469"/>
      <c r="BM18" s="66" t="s">
        <v>261</v>
      </c>
      <c r="BN18" s="58" t="s">
        <v>573</v>
      </c>
      <c r="BO18" s="56"/>
      <c r="BP18" s="469"/>
      <c r="BQ18" s="67" t="s">
        <v>261</v>
      </c>
      <c r="BR18" s="39" t="s">
        <v>414</v>
      </c>
      <c r="BS18" s="56"/>
      <c r="BT18" s="469"/>
      <c r="BU18" s="66" t="s">
        <v>261</v>
      </c>
      <c r="BV18" s="58"/>
      <c r="BW18" s="56"/>
      <c r="BX18" s="469"/>
      <c r="BY18" s="67" t="s">
        <v>261</v>
      </c>
      <c r="BZ18" s="58"/>
      <c r="CA18" s="56"/>
      <c r="CB18" s="469"/>
      <c r="CC18" s="66" t="s">
        <v>261</v>
      </c>
      <c r="CD18" s="58"/>
      <c r="CE18" s="56"/>
      <c r="CF18" s="469"/>
      <c r="CG18" s="67" t="s">
        <v>261</v>
      </c>
      <c r="CH18" s="58"/>
      <c r="CI18" s="56"/>
      <c r="CJ18" s="469"/>
      <c r="CK18" s="66" t="s">
        <v>261</v>
      </c>
      <c r="CL18" s="238"/>
      <c r="CM18" s="56"/>
      <c r="CN18" s="469"/>
      <c r="CO18" s="67" t="s">
        <v>261</v>
      </c>
      <c r="CP18" s="58"/>
      <c r="CQ18" s="56"/>
      <c r="CR18" s="469"/>
      <c r="CS18" s="66" t="s">
        <v>261</v>
      </c>
      <c r="CT18" s="58"/>
      <c r="CU18" s="56"/>
      <c r="CV18" s="469"/>
      <c r="CW18" s="67" t="s">
        <v>261</v>
      </c>
      <c r="CX18" s="58"/>
      <c r="CY18" s="56"/>
      <c r="CZ18" s="469"/>
      <c r="DA18" s="66" t="s">
        <v>261</v>
      </c>
      <c r="DB18" s="58"/>
      <c r="DC18" s="56"/>
      <c r="DD18" s="469"/>
      <c r="DE18" s="67" t="s">
        <v>261</v>
      </c>
      <c r="DF18" s="58"/>
      <c r="DG18" s="56"/>
      <c r="DH18" s="469"/>
      <c r="DI18" s="66" t="s">
        <v>261</v>
      </c>
      <c r="DJ18" s="58"/>
      <c r="DK18" s="56"/>
      <c r="DL18" s="469"/>
      <c r="DM18" s="67" t="s">
        <v>261</v>
      </c>
      <c r="DN18" s="58"/>
      <c r="DO18" s="56"/>
      <c r="DP18" s="469"/>
      <c r="DQ18" s="66" t="s">
        <v>261</v>
      </c>
      <c r="DR18" s="58"/>
      <c r="DS18" s="56"/>
      <c r="DT18" s="469"/>
      <c r="DU18" s="67" t="s">
        <v>261</v>
      </c>
      <c r="DV18" s="58"/>
      <c r="DW18" s="56"/>
      <c r="DX18" s="469"/>
      <c r="DY18" s="66" t="s">
        <v>261</v>
      </c>
      <c r="DZ18" s="58"/>
      <c r="EA18" s="56"/>
      <c r="EB18" s="469"/>
      <c r="EC18" s="67" t="s">
        <v>261</v>
      </c>
      <c r="ED18" s="58"/>
      <c r="EE18" s="56"/>
      <c r="EF18" s="469"/>
    </row>
    <row r="19" spans="1:136" x14ac:dyDescent="0.25">
      <c r="A19" s="66" t="s">
        <v>262</v>
      </c>
      <c r="B19" s="58" t="s">
        <v>414</v>
      </c>
      <c r="C19" s="56"/>
      <c r="D19" s="469"/>
      <c r="E19" s="67" t="s">
        <v>262</v>
      </c>
      <c r="F19" s="58" t="s">
        <v>414</v>
      </c>
      <c r="G19" s="56"/>
      <c r="H19" s="469"/>
      <c r="I19" s="66" t="s">
        <v>262</v>
      </c>
      <c r="J19" s="58" t="s">
        <v>414</v>
      </c>
      <c r="K19" s="56"/>
      <c r="L19" s="469"/>
      <c r="M19" s="67" t="s">
        <v>262</v>
      </c>
      <c r="N19" s="58"/>
      <c r="O19" s="56"/>
      <c r="P19" s="469"/>
      <c r="Q19" s="66" t="s">
        <v>262</v>
      </c>
      <c r="R19" s="58"/>
      <c r="S19" s="56"/>
      <c r="T19" s="469"/>
      <c r="U19" s="67" t="s">
        <v>262</v>
      </c>
      <c r="V19" s="58"/>
      <c r="W19" s="56"/>
      <c r="X19" s="469"/>
      <c r="Y19" s="66" t="s">
        <v>262</v>
      </c>
      <c r="Z19" s="58" t="s">
        <v>573</v>
      </c>
      <c r="AA19" s="56"/>
      <c r="AB19" s="469"/>
      <c r="AC19" s="67" t="s">
        <v>262</v>
      </c>
      <c r="AD19" s="58" t="s">
        <v>573</v>
      </c>
      <c r="AE19" s="56"/>
      <c r="AF19" s="469"/>
      <c r="AG19" s="66" t="s">
        <v>262</v>
      </c>
      <c r="AH19" s="58"/>
      <c r="AI19" s="56"/>
      <c r="AJ19" s="469"/>
      <c r="AK19" s="67" t="s">
        <v>262</v>
      </c>
      <c r="AL19" s="238"/>
      <c r="AM19" s="56"/>
      <c r="AN19" s="469"/>
      <c r="AO19" s="66" t="s">
        <v>262</v>
      </c>
      <c r="AP19" s="58"/>
      <c r="AQ19" s="56"/>
      <c r="AR19" s="469"/>
      <c r="AS19" s="67" t="s">
        <v>262</v>
      </c>
      <c r="AT19" s="58"/>
      <c r="AU19" s="56"/>
      <c r="AV19" s="469"/>
      <c r="AW19" s="66" t="s">
        <v>262</v>
      </c>
      <c r="AX19" s="58"/>
      <c r="AY19" s="56"/>
      <c r="AZ19" s="469"/>
      <c r="BA19" s="67" t="s">
        <v>262</v>
      </c>
      <c r="BB19" s="58" t="s">
        <v>414</v>
      </c>
      <c r="BC19" s="56"/>
      <c r="BD19" s="469"/>
      <c r="BE19" s="66" t="s">
        <v>262</v>
      </c>
      <c r="BF19" s="58" t="s">
        <v>573</v>
      </c>
      <c r="BG19" s="56"/>
      <c r="BH19" s="469"/>
      <c r="BI19" s="67" t="s">
        <v>262</v>
      </c>
      <c r="BJ19" s="58" t="s">
        <v>573</v>
      </c>
      <c r="BK19" s="56"/>
      <c r="BL19" s="469"/>
      <c r="BM19" s="66" t="s">
        <v>262</v>
      </c>
      <c r="BN19" s="58" t="s">
        <v>573</v>
      </c>
      <c r="BO19" s="56"/>
      <c r="BP19" s="469"/>
      <c r="BQ19" s="67" t="s">
        <v>262</v>
      </c>
      <c r="BR19" s="39" t="s">
        <v>414</v>
      </c>
      <c r="BS19" s="56"/>
      <c r="BT19" s="469"/>
      <c r="BU19" s="66" t="s">
        <v>262</v>
      </c>
      <c r="BV19" s="58"/>
      <c r="BW19" s="56"/>
      <c r="BX19" s="469"/>
      <c r="BY19" s="67" t="s">
        <v>262</v>
      </c>
      <c r="BZ19" s="58"/>
      <c r="CA19" s="56"/>
      <c r="CB19" s="469"/>
      <c r="CC19" s="66" t="s">
        <v>262</v>
      </c>
      <c r="CD19" s="58"/>
      <c r="CE19" s="56"/>
      <c r="CF19" s="469"/>
      <c r="CG19" s="67" t="s">
        <v>262</v>
      </c>
      <c r="CH19" s="58"/>
      <c r="CI19" s="56"/>
      <c r="CJ19" s="469"/>
      <c r="CK19" s="66" t="s">
        <v>262</v>
      </c>
      <c r="CL19" s="238"/>
      <c r="CM19" s="56"/>
      <c r="CN19" s="469"/>
      <c r="CO19" s="67" t="s">
        <v>262</v>
      </c>
      <c r="CP19" s="58"/>
      <c r="CQ19" s="56"/>
      <c r="CR19" s="469"/>
      <c r="CS19" s="66" t="s">
        <v>262</v>
      </c>
      <c r="CT19" s="58"/>
      <c r="CU19" s="56"/>
      <c r="CV19" s="469"/>
      <c r="CW19" s="67" t="s">
        <v>262</v>
      </c>
      <c r="CX19" s="58"/>
      <c r="CY19" s="56"/>
      <c r="CZ19" s="469"/>
      <c r="DA19" s="66" t="s">
        <v>262</v>
      </c>
      <c r="DB19" s="58"/>
      <c r="DC19" s="56"/>
      <c r="DD19" s="469"/>
      <c r="DE19" s="67" t="s">
        <v>262</v>
      </c>
      <c r="DF19" s="58"/>
      <c r="DG19" s="56"/>
      <c r="DH19" s="469"/>
      <c r="DI19" s="66" t="s">
        <v>262</v>
      </c>
      <c r="DJ19" s="58"/>
      <c r="DK19" s="56"/>
      <c r="DL19" s="469"/>
      <c r="DM19" s="67" t="s">
        <v>262</v>
      </c>
      <c r="DN19" s="58"/>
      <c r="DO19" s="56"/>
      <c r="DP19" s="469"/>
      <c r="DQ19" s="66" t="s">
        <v>262</v>
      </c>
      <c r="DR19" s="58"/>
      <c r="DS19" s="56"/>
      <c r="DT19" s="469"/>
      <c r="DU19" s="67" t="s">
        <v>262</v>
      </c>
      <c r="DV19" s="58"/>
      <c r="DW19" s="56"/>
      <c r="DX19" s="469"/>
      <c r="DY19" s="66" t="s">
        <v>262</v>
      </c>
      <c r="DZ19" s="58"/>
      <c r="EA19" s="56"/>
      <c r="EB19" s="469"/>
      <c r="EC19" s="67" t="s">
        <v>262</v>
      </c>
      <c r="ED19" s="58"/>
      <c r="EE19" s="56"/>
      <c r="EF19" s="469"/>
    </row>
    <row r="20" spans="1:136" x14ac:dyDescent="0.25">
      <c r="A20" s="66" t="s">
        <v>263</v>
      </c>
      <c r="B20" s="58"/>
      <c r="C20" s="56"/>
      <c r="D20" s="469"/>
      <c r="E20" s="67" t="s">
        <v>263</v>
      </c>
      <c r="F20" s="58"/>
      <c r="G20" s="56"/>
      <c r="H20" s="469"/>
      <c r="I20" s="66" t="s">
        <v>263</v>
      </c>
      <c r="J20" s="58"/>
      <c r="K20" s="56"/>
      <c r="L20" s="469"/>
      <c r="M20" s="67" t="s">
        <v>263</v>
      </c>
      <c r="N20" s="58"/>
      <c r="O20" s="56"/>
      <c r="P20" s="469"/>
      <c r="Q20" s="66" t="s">
        <v>263</v>
      </c>
      <c r="R20" s="58"/>
      <c r="S20" s="56"/>
      <c r="T20" s="469"/>
      <c r="U20" s="67" t="s">
        <v>263</v>
      </c>
      <c r="V20" s="58" t="s">
        <v>414</v>
      </c>
      <c r="W20" s="56"/>
      <c r="X20" s="469"/>
      <c r="Y20" s="66" t="s">
        <v>263</v>
      </c>
      <c r="Z20" s="58" t="s">
        <v>573</v>
      </c>
      <c r="AA20" s="56"/>
      <c r="AB20" s="469"/>
      <c r="AC20" s="67" t="s">
        <v>263</v>
      </c>
      <c r="AD20" s="58" t="s">
        <v>573</v>
      </c>
      <c r="AE20" s="56"/>
      <c r="AF20" s="469"/>
      <c r="AG20" s="66" t="s">
        <v>263</v>
      </c>
      <c r="AH20" s="58"/>
      <c r="AI20" s="56"/>
      <c r="AJ20" s="469"/>
      <c r="AK20" s="67" t="s">
        <v>263</v>
      </c>
      <c r="AL20" s="238"/>
      <c r="AM20" s="56"/>
      <c r="AN20" s="469"/>
      <c r="AO20" s="66" t="s">
        <v>263</v>
      </c>
      <c r="AP20" s="58"/>
      <c r="AQ20" s="56"/>
      <c r="AR20" s="469"/>
      <c r="AS20" s="67" t="s">
        <v>263</v>
      </c>
      <c r="AT20" s="58"/>
      <c r="AU20" s="56"/>
      <c r="AV20" s="469"/>
      <c r="AW20" s="66" t="s">
        <v>263</v>
      </c>
      <c r="AX20" s="58"/>
      <c r="AY20" s="56"/>
      <c r="AZ20" s="469"/>
      <c r="BA20" s="67" t="s">
        <v>263</v>
      </c>
      <c r="BB20" s="58"/>
      <c r="BC20" s="56"/>
      <c r="BD20" s="469"/>
      <c r="BE20" s="66" t="s">
        <v>263</v>
      </c>
      <c r="BF20" s="58" t="s">
        <v>573</v>
      </c>
      <c r="BG20" s="56"/>
      <c r="BH20" s="469"/>
      <c r="BI20" s="67" t="s">
        <v>263</v>
      </c>
      <c r="BJ20" s="58" t="s">
        <v>573</v>
      </c>
      <c r="BK20" s="56"/>
      <c r="BL20" s="469"/>
      <c r="BM20" s="66" t="s">
        <v>263</v>
      </c>
      <c r="BN20" s="58" t="s">
        <v>573</v>
      </c>
      <c r="BO20" s="56"/>
      <c r="BP20" s="469"/>
      <c r="BQ20" s="67" t="s">
        <v>263</v>
      </c>
      <c r="BR20" s="39" t="s">
        <v>414</v>
      </c>
      <c r="BS20" s="56"/>
      <c r="BT20" s="469"/>
      <c r="BU20" s="66" t="s">
        <v>263</v>
      </c>
      <c r="BV20" s="58"/>
      <c r="BW20" s="56"/>
      <c r="BX20" s="469"/>
      <c r="BY20" s="67" t="s">
        <v>263</v>
      </c>
      <c r="BZ20" s="58"/>
      <c r="CA20" s="56"/>
      <c r="CB20" s="469"/>
      <c r="CC20" s="66" t="s">
        <v>263</v>
      </c>
      <c r="CD20" s="58"/>
      <c r="CE20" s="56"/>
      <c r="CF20" s="469"/>
      <c r="CG20" s="67" t="s">
        <v>263</v>
      </c>
      <c r="CH20" s="58"/>
      <c r="CI20" s="56"/>
      <c r="CJ20" s="469"/>
      <c r="CK20" s="66" t="s">
        <v>263</v>
      </c>
      <c r="CL20" s="238"/>
      <c r="CM20" s="56"/>
      <c r="CN20" s="469"/>
      <c r="CO20" s="67" t="s">
        <v>263</v>
      </c>
      <c r="CP20" s="58"/>
      <c r="CQ20" s="56"/>
      <c r="CR20" s="469"/>
      <c r="CS20" s="66" t="s">
        <v>263</v>
      </c>
      <c r="CT20" s="58"/>
      <c r="CU20" s="56"/>
      <c r="CV20" s="469"/>
      <c r="CW20" s="67" t="s">
        <v>263</v>
      </c>
      <c r="CX20" s="58"/>
      <c r="CY20" s="56"/>
      <c r="CZ20" s="469"/>
      <c r="DA20" s="66" t="s">
        <v>263</v>
      </c>
      <c r="DB20" s="58"/>
      <c r="DC20" s="56"/>
      <c r="DD20" s="469"/>
      <c r="DE20" s="67" t="s">
        <v>263</v>
      </c>
      <c r="DF20" s="58"/>
      <c r="DG20" s="56"/>
      <c r="DH20" s="469"/>
      <c r="DI20" s="66" t="s">
        <v>263</v>
      </c>
      <c r="DJ20" s="58"/>
      <c r="DK20" s="56"/>
      <c r="DL20" s="469"/>
      <c r="DM20" s="67" t="s">
        <v>263</v>
      </c>
      <c r="DN20" s="58"/>
      <c r="DO20" s="56"/>
      <c r="DP20" s="469"/>
      <c r="DQ20" s="66" t="s">
        <v>263</v>
      </c>
      <c r="DR20" s="58"/>
      <c r="DS20" s="56"/>
      <c r="DT20" s="469"/>
      <c r="DU20" s="67" t="s">
        <v>263</v>
      </c>
      <c r="DV20" s="58"/>
      <c r="DW20" s="56"/>
      <c r="DX20" s="469"/>
      <c r="DY20" s="66" t="s">
        <v>263</v>
      </c>
      <c r="DZ20" s="58"/>
      <c r="EA20" s="56"/>
      <c r="EB20" s="469"/>
      <c r="EC20" s="67" t="s">
        <v>263</v>
      </c>
      <c r="ED20" s="58"/>
      <c r="EE20" s="56"/>
      <c r="EF20" s="469"/>
    </row>
    <row r="21" spans="1:136" ht="27" customHeight="1" x14ac:dyDescent="0.25">
      <c r="A21" s="66" t="s">
        <v>264</v>
      </c>
      <c r="B21" s="58"/>
      <c r="C21" s="56"/>
      <c r="D21" s="469"/>
      <c r="E21" s="67" t="s">
        <v>264</v>
      </c>
      <c r="F21" s="58"/>
      <c r="G21" s="56"/>
      <c r="H21" s="469"/>
      <c r="I21" s="66" t="s">
        <v>264</v>
      </c>
      <c r="J21" s="58"/>
      <c r="K21" s="56"/>
      <c r="L21" s="469"/>
      <c r="M21" s="67" t="s">
        <v>264</v>
      </c>
      <c r="N21" s="58"/>
      <c r="O21" s="56"/>
      <c r="P21" s="469"/>
      <c r="Q21" s="66" t="s">
        <v>264</v>
      </c>
      <c r="R21" s="58"/>
      <c r="S21" s="56"/>
      <c r="T21" s="469"/>
      <c r="U21" s="67" t="s">
        <v>264</v>
      </c>
      <c r="V21" s="58"/>
      <c r="W21" s="56"/>
      <c r="X21" s="469"/>
      <c r="Y21" s="66" t="s">
        <v>264</v>
      </c>
      <c r="Z21" s="58"/>
      <c r="AA21" s="56"/>
      <c r="AB21" s="469"/>
      <c r="AC21" s="67" t="s">
        <v>264</v>
      </c>
      <c r="AD21" s="58"/>
      <c r="AE21" s="56"/>
      <c r="AF21" s="469"/>
      <c r="AG21" s="66" t="s">
        <v>264</v>
      </c>
      <c r="AH21" s="58"/>
      <c r="AI21" s="56"/>
      <c r="AJ21" s="469"/>
      <c r="AK21" s="67" t="s">
        <v>264</v>
      </c>
      <c r="AL21" s="238"/>
      <c r="AM21" s="56"/>
      <c r="AN21" s="469"/>
      <c r="AO21" s="66" t="s">
        <v>264</v>
      </c>
      <c r="AP21" s="58"/>
      <c r="AQ21" s="56"/>
      <c r="AR21" s="469"/>
      <c r="AS21" s="67" t="s">
        <v>264</v>
      </c>
      <c r="AT21" s="58"/>
      <c r="AU21" s="56"/>
      <c r="AV21" s="469"/>
      <c r="AW21" s="66" t="s">
        <v>264</v>
      </c>
      <c r="AX21" s="58"/>
      <c r="AY21" s="56"/>
      <c r="AZ21" s="469"/>
      <c r="BA21" s="67" t="s">
        <v>264</v>
      </c>
      <c r="BB21" s="58"/>
      <c r="BC21" s="56"/>
      <c r="BD21" s="469"/>
      <c r="BE21" s="66" t="s">
        <v>264</v>
      </c>
      <c r="BF21" s="58" t="s">
        <v>573</v>
      </c>
      <c r="BG21" s="56"/>
      <c r="BH21" s="469"/>
      <c r="BI21" s="67" t="s">
        <v>264</v>
      </c>
      <c r="BJ21" s="58" t="s">
        <v>573</v>
      </c>
      <c r="BK21" s="56"/>
      <c r="BL21" s="469"/>
      <c r="BM21" s="66" t="s">
        <v>264</v>
      </c>
      <c r="BN21" s="58"/>
      <c r="BO21" s="56"/>
      <c r="BP21" s="469"/>
      <c r="BQ21" s="67" t="s">
        <v>264</v>
      </c>
      <c r="BR21" s="39"/>
      <c r="BS21" s="56"/>
      <c r="BT21" s="469"/>
      <c r="BU21" s="66" t="s">
        <v>264</v>
      </c>
      <c r="BV21" s="58"/>
      <c r="BW21" s="56"/>
      <c r="BX21" s="469"/>
      <c r="BY21" s="67" t="s">
        <v>264</v>
      </c>
      <c r="BZ21" s="58"/>
      <c r="CA21" s="56"/>
      <c r="CB21" s="469"/>
      <c r="CC21" s="66" t="s">
        <v>264</v>
      </c>
      <c r="CD21" s="58"/>
      <c r="CE21" s="56"/>
      <c r="CF21" s="469"/>
      <c r="CG21" s="67" t="s">
        <v>264</v>
      </c>
      <c r="CH21" s="58"/>
      <c r="CI21" s="56"/>
      <c r="CJ21" s="469"/>
      <c r="CK21" s="66" t="s">
        <v>264</v>
      </c>
      <c r="CL21" s="238"/>
      <c r="CM21" s="56"/>
      <c r="CN21" s="469"/>
      <c r="CO21" s="67" t="s">
        <v>264</v>
      </c>
      <c r="CP21" s="58"/>
      <c r="CQ21" s="56"/>
      <c r="CR21" s="469"/>
      <c r="CS21" s="66" t="s">
        <v>264</v>
      </c>
      <c r="CT21" s="58"/>
      <c r="CU21" s="56"/>
      <c r="CV21" s="469"/>
      <c r="CW21" s="67" t="s">
        <v>264</v>
      </c>
      <c r="CX21" s="58"/>
      <c r="CY21" s="56"/>
      <c r="CZ21" s="469"/>
      <c r="DA21" s="66" t="s">
        <v>264</v>
      </c>
      <c r="DB21" s="58"/>
      <c r="DC21" s="56"/>
      <c r="DD21" s="469"/>
      <c r="DE21" s="67" t="s">
        <v>264</v>
      </c>
      <c r="DF21" s="58"/>
      <c r="DG21" s="56"/>
      <c r="DH21" s="469"/>
      <c r="DI21" s="66" t="s">
        <v>264</v>
      </c>
      <c r="DJ21" s="58"/>
      <c r="DK21" s="56"/>
      <c r="DL21" s="469"/>
      <c r="DM21" s="67" t="s">
        <v>264</v>
      </c>
      <c r="DN21" s="58"/>
      <c r="DO21" s="56"/>
      <c r="DP21" s="469"/>
      <c r="DQ21" s="66" t="s">
        <v>264</v>
      </c>
      <c r="DR21" s="58"/>
      <c r="DS21" s="56"/>
      <c r="DT21" s="469"/>
      <c r="DU21" s="67" t="s">
        <v>264</v>
      </c>
      <c r="DV21" s="58"/>
      <c r="DW21" s="56"/>
      <c r="DX21" s="469"/>
      <c r="DY21" s="66" t="s">
        <v>264</v>
      </c>
      <c r="DZ21" s="58"/>
      <c r="EA21" s="56"/>
      <c r="EB21" s="469"/>
      <c r="EC21" s="67" t="s">
        <v>264</v>
      </c>
      <c r="ED21" s="58"/>
      <c r="EE21" s="56"/>
      <c r="EF21" s="469"/>
    </row>
    <row r="22" spans="1:136" x14ac:dyDescent="0.25">
      <c r="A22" s="66" t="s">
        <v>265</v>
      </c>
      <c r="B22" s="58"/>
      <c r="C22" s="56"/>
      <c r="D22" s="469"/>
      <c r="E22" s="67" t="s">
        <v>265</v>
      </c>
      <c r="F22" s="58"/>
      <c r="G22" s="56"/>
      <c r="H22" s="469"/>
      <c r="I22" s="66" t="s">
        <v>265</v>
      </c>
      <c r="J22" s="58"/>
      <c r="K22" s="56"/>
      <c r="L22" s="469"/>
      <c r="M22" s="67" t="s">
        <v>265</v>
      </c>
      <c r="N22" s="58"/>
      <c r="O22" s="56"/>
      <c r="P22" s="469"/>
      <c r="Q22" s="66" t="s">
        <v>265</v>
      </c>
      <c r="R22" s="58"/>
      <c r="S22" s="56"/>
      <c r="T22" s="469"/>
      <c r="U22" s="67" t="s">
        <v>265</v>
      </c>
      <c r="V22" s="58"/>
      <c r="W22" s="56"/>
      <c r="X22" s="469"/>
      <c r="Y22" s="66" t="s">
        <v>265</v>
      </c>
      <c r="Z22" s="58" t="s">
        <v>573</v>
      </c>
      <c r="AA22" s="56"/>
      <c r="AB22" s="469"/>
      <c r="AC22" s="67" t="s">
        <v>265</v>
      </c>
      <c r="AD22" s="58" t="s">
        <v>573</v>
      </c>
      <c r="AE22" s="56"/>
      <c r="AF22" s="469"/>
      <c r="AG22" s="66" t="s">
        <v>265</v>
      </c>
      <c r="AH22" s="58"/>
      <c r="AI22" s="56"/>
      <c r="AJ22" s="469"/>
      <c r="AK22" s="67" t="s">
        <v>265</v>
      </c>
      <c r="AL22" s="238"/>
      <c r="AM22" s="56"/>
      <c r="AN22" s="469"/>
      <c r="AO22" s="66" t="s">
        <v>265</v>
      </c>
      <c r="AP22" s="58"/>
      <c r="AQ22" s="56"/>
      <c r="AR22" s="469"/>
      <c r="AS22" s="67" t="s">
        <v>265</v>
      </c>
      <c r="AT22" s="58"/>
      <c r="AU22" s="56"/>
      <c r="AV22" s="469"/>
      <c r="AW22" s="66" t="s">
        <v>265</v>
      </c>
      <c r="AX22" s="58"/>
      <c r="AY22" s="56"/>
      <c r="AZ22" s="469"/>
      <c r="BA22" s="67" t="s">
        <v>265</v>
      </c>
      <c r="BB22" s="58"/>
      <c r="BC22" s="56"/>
      <c r="BD22" s="469"/>
      <c r="BE22" s="66" t="s">
        <v>265</v>
      </c>
      <c r="BF22" s="58" t="s">
        <v>573</v>
      </c>
      <c r="BG22" s="56"/>
      <c r="BH22" s="469"/>
      <c r="BI22" s="67" t="s">
        <v>265</v>
      </c>
      <c r="BJ22" s="58" t="s">
        <v>573</v>
      </c>
      <c r="BK22" s="56"/>
      <c r="BL22" s="469"/>
      <c r="BM22" s="66" t="s">
        <v>265</v>
      </c>
      <c r="BN22" s="58" t="s">
        <v>573</v>
      </c>
      <c r="BO22" s="56"/>
      <c r="BP22" s="469"/>
      <c r="BQ22" s="67" t="s">
        <v>265</v>
      </c>
      <c r="BR22" s="39" t="s">
        <v>414</v>
      </c>
      <c r="BS22" s="56"/>
      <c r="BT22" s="469"/>
      <c r="BU22" s="66" t="s">
        <v>265</v>
      </c>
      <c r="BV22" s="58"/>
      <c r="BW22" s="56"/>
      <c r="BX22" s="469"/>
      <c r="BY22" s="67" t="s">
        <v>265</v>
      </c>
      <c r="BZ22" s="58"/>
      <c r="CA22" s="56"/>
      <c r="CB22" s="469"/>
      <c r="CC22" s="66" t="s">
        <v>265</v>
      </c>
      <c r="CD22" s="58"/>
      <c r="CE22" s="56"/>
      <c r="CF22" s="469"/>
      <c r="CG22" s="67" t="s">
        <v>265</v>
      </c>
      <c r="CH22" s="58"/>
      <c r="CI22" s="56"/>
      <c r="CJ22" s="469"/>
      <c r="CK22" s="66" t="s">
        <v>265</v>
      </c>
      <c r="CL22" s="238"/>
      <c r="CM22" s="56"/>
      <c r="CN22" s="469"/>
      <c r="CO22" s="67" t="s">
        <v>265</v>
      </c>
      <c r="CP22" s="58"/>
      <c r="CQ22" s="56"/>
      <c r="CR22" s="469"/>
      <c r="CS22" s="66" t="s">
        <v>265</v>
      </c>
      <c r="CT22" s="58"/>
      <c r="CU22" s="56"/>
      <c r="CV22" s="469"/>
      <c r="CW22" s="67" t="s">
        <v>265</v>
      </c>
      <c r="CX22" s="58"/>
      <c r="CY22" s="56"/>
      <c r="CZ22" s="469"/>
      <c r="DA22" s="66" t="s">
        <v>265</v>
      </c>
      <c r="DB22" s="58"/>
      <c r="DC22" s="56"/>
      <c r="DD22" s="469"/>
      <c r="DE22" s="67" t="s">
        <v>265</v>
      </c>
      <c r="DF22" s="58"/>
      <c r="DG22" s="56"/>
      <c r="DH22" s="469"/>
      <c r="DI22" s="66" t="s">
        <v>265</v>
      </c>
      <c r="DJ22" s="58"/>
      <c r="DK22" s="56"/>
      <c r="DL22" s="469"/>
      <c r="DM22" s="67" t="s">
        <v>265</v>
      </c>
      <c r="DN22" s="58"/>
      <c r="DO22" s="56"/>
      <c r="DP22" s="469"/>
      <c r="DQ22" s="66" t="s">
        <v>265</v>
      </c>
      <c r="DR22" s="58"/>
      <c r="DS22" s="56"/>
      <c r="DT22" s="469"/>
      <c r="DU22" s="67" t="s">
        <v>265</v>
      </c>
      <c r="DV22" s="58"/>
      <c r="DW22" s="56"/>
      <c r="DX22" s="469"/>
      <c r="DY22" s="66" t="s">
        <v>265</v>
      </c>
      <c r="DZ22" s="58"/>
      <c r="EA22" s="56"/>
      <c r="EB22" s="469"/>
      <c r="EC22" s="67" t="s">
        <v>265</v>
      </c>
      <c r="ED22" s="58"/>
      <c r="EE22" s="56"/>
      <c r="EF22" s="469"/>
    </row>
    <row r="23" spans="1:136" x14ac:dyDescent="0.25">
      <c r="A23" s="66" t="s">
        <v>266</v>
      </c>
      <c r="B23" s="58"/>
      <c r="C23" s="56"/>
      <c r="D23" s="469"/>
      <c r="E23" s="67" t="s">
        <v>266</v>
      </c>
      <c r="F23" s="58"/>
      <c r="G23" s="56"/>
      <c r="H23" s="469"/>
      <c r="I23" s="66" t="s">
        <v>266</v>
      </c>
      <c r="J23" s="58"/>
      <c r="K23" s="56"/>
      <c r="L23" s="469"/>
      <c r="M23" s="67" t="s">
        <v>266</v>
      </c>
      <c r="N23" s="58"/>
      <c r="O23" s="56"/>
      <c r="P23" s="469"/>
      <c r="Q23" s="66" t="s">
        <v>266</v>
      </c>
      <c r="R23" s="58"/>
      <c r="S23" s="56"/>
      <c r="T23" s="469"/>
      <c r="U23" s="67" t="s">
        <v>266</v>
      </c>
      <c r="V23" s="58"/>
      <c r="W23" s="56"/>
      <c r="X23" s="469"/>
      <c r="Y23" s="66" t="s">
        <v>266</v>
      </c>
      <c r="Z23" s="58" t="s">
        <v>573</v>
      </c>
      <c r="AA23" s="56"/>
      <c r="AB23" s="469"/>
      <c r="AC23" s="67" t="s">
        <v>266</v>
      </c>
      <c r="AD23" s="58" t="s">
        <v>573</v>
      </c>
      <c r="AE23" s="56"/>
      <c r="AF23" s="469"/>
      <c r="AG23" s="66" t="s">
        <v>266</v>
      </c>
      <c r="AH23" s="58"/>
      <c r="AI23" s="56"/>
      <c r="AJ23" s="469"/>
      <c r="AK23" s="67" t="s">
        <v>266</v>
      </c>
      <c r="AL23" s="238"/>
      <c r="AM23" s="56"/>
      <c r="AN23" s="469"/>
      <c r="AO23" s="66" t="s">
        <v>266</v>
      </c>
      <c r="AP23" s="58"/>
      <c r="AQ23" s="56"/>
      <c r="AR23" s="469"/>
      <c r="AS23" s="67" t="s">
        <v>266</v>
      </c>
      <c r="AT23" s="58"/>
      <c r="AU23" s="56"/>
      <c r="AV23" s="469"/>
      <c r="AW23" s="66" t="s">
        <v>266</v>
      </c>
      <c r="AX23" s="58"/>
      <c r="AY23" s="56"/>
      <c r="AZ23" s="469"/>
      <c r="BA23" s="67" t="s">
        <v>266</v>
      </c>
      <c r="BB23" s="58"/>
      <c r="BC23" s="56"/>
      <c r="BD23" s="469"/>
      <c r="BE23" s="66" t="s">
        <v>266</v>
      </c>
      <c r="BF23" s="58" t="s">
        <v>573</v>
      </c>
      <c r="BG23" s="56"/>
      <c r="BH23" s="469"/>
      <c r="BI23" s="67" t="s">
        <v>266</v>
      </c>
      <c r="BJ23" s="58" t="s">
        <v>573</v>
      </c>
      <c r="BK23" s="56"/>
      <c r="BL23" s="469"/>
      <c r="BM23" s="66" t="s">
        <v>266</v>
      </c>
      <c r="BN23" s="58" t="s">
        <v>573</v>
      </c>
      <c r="BO23" s="56"/>
      <c r="BP23" s="469"/>
      <c r="BQ23" s="67" t="s">
        <v>266</v>
      </c>
      <c r="BR23" s="39" t="s">
        <v>414</v>
      </c>
      <c r="BS23" s="56"/>
      <c r="BT23" s="469"/>
      <c r="BU23" s="66" t="s">
        <v>266</v>
      </c>
      <c r="BV23" s="58"/>
      <c r="BW23" s="56"/>
      <c r="BX23" s="469"/>
      <c r="BY23" s="67" t="s">
        <v>266</v>
      </c>
      <c r="BZ23" s="58"/>
      <c r="CA23" s="56"/>
      <c r="CB23" s="469"/>
      <c r="CC23" s="66" t="s">
        <v>266</v>
      </c>
      <c r="CD23" s="58"/>
      <c r="CE23" s="56"/>
      <c r="CF23" s="469"/>
      <c r="CG23" s="67" t="s">
        <v>266</v>
      </c>
      <c r="CH23" s="58"/>
      <c r="CI23" s="56"/>
      <c r="CJ23" s="469"/>
      <c r="CK23" s="66" t="s">
        <v>266</v>
      </c>
      <c r="CL23" s="238"/>
      <c r="CM23" s="56"/>
      <c r="CN23" s="469"/>
      <c r="CO23" s="67" t="s">
        <v>266</v>
      </c>
      <c r="CP23" s="58"/>
      <c r="CQ23" s="56"/>
      <c r="CR23" s="469"/>
      <c r="CS23" s="66" t="s">
        <v>266</v>
      </c>
      <c r="CT23" s="58"/>
      <c r="CU23" s="56"/>
      <c r="CV23" s="469"/>
      <c r="CW23" s="67" t="s">
        <v>266</v>
      </c>
      <c r="CX23" s="58"/>
      <c r="CY23" s="56"/>
      <c r="CZ23" s="469"/>
      <c r="DA23" s="66" t="s">
        <v>266</v>
      </c>
      <c r="DB23" s="58"/>
      <c r="DC23" s="56"/>
      <c r="DD23" s="469"/>
      <c r="DE23" s="67" t="s">
        <v>266</v>
      </c>
      <c r="DF23" s="58"/>
      <c r="DG23" s="56"/>
      <c r="DH23" s="469"/>
      <c r="DI23" s="66" t="s">
        <v>266</v>
      </c>
      <c r="DJ23" s="58"/>
      <c r="DK23" s="56"/>
      <c r="DL23" s="469"/>
      <c r="DM23" s="67" t="s">
        <v>266</v>
      </c>
      <c r="DN23" s="58"/>
      <c r="DO23" s="56"/>
      <c r="DP23" s="469"/>
      <c r="DQ23" s="66" t="s">
        <v>266</v>
      </c>
      <c r="DR23" s="58"/>
      <c r="DS23" s="56"/>
      <c r="DT23" s="469"/>
      <c r="DU23" s="67" t="s">
        <v>266</v>
      </c>
      <c r="DV23" s="58"/>
      <c r="DW23" s="56"/>
      <c r="DX23" s="469"/>
      <c r="DY23" s="66" t="s">
        <v>266</v>
      </c>
      <c r="DZ23" s="58"/>
      <c r="EA23" s="56"/>
      <c r="EB23" s="469"/>
      <c r="EC23" s="67" t="s">
        <v>266</v>
      </c>
      <c r="ED23" s="58"/>
      <c r="EE23" s="56"/>
      <c r="EF23" s="469"/>
    </row>
    <row r="24" spans="1:136" x14ac:dyDescent="0.25">
      <c r="A24" s="53"/>
      <c r="B24" s="53"/>
      <c r="C24" s="53"/>
      <c r="D24" s="53"/>
      <c r="F24" s="53"/>
    </row>
    <row r="25" spans="1:136" x14ac:dyDescent="0.25">
      <c r="A25" s="95" t="s">
        <v>309</v>
      </c>
      <c r="B25" s="94"/>
      <c r="C25" s="94"/>
      <c r="D25" s="94"/>
      <c r="E25" s="94"/>
      <c r="F25" s="94"/>
    </row>
    <row r="26" spans="1:136" x14ac:dyDescent="0.25">
      <c r="A26" s="53"/>
      <c r="B26" s="53"/>
      <c r="C26" s="53"/>
      <c r="D26" s="53"/>
    </row>
    <row r="27" spans="1:136" x14ac:dyDescent="0.25">
      <c r="G27" s="62"/>
      <c r="H27" s="62"/>
    </row>
    <row r="28" spans="1:136" x14ac:dyDescent="0.25">
      <c r="G28" s="62"/>
      <c r="H28" s="62"/>
    </row>
  </sheetData>
  <mergeCells count="36">
    <mergeCell ref="AR6:AR23"/>
    <mergeCell ref="X6:X23"/>
    <mergeCell ref="AB6:AB23"/>
    <mergeCell ref="AF6:AF23"/>
    <mergeCell ref="AJ6:AJ23"/>
    <mergeCell ref="AN6:AN23"/>
    <mergeCell ref="A1:D1"/>
    <mergeCell ref="T6:T23"/>
    <mergeCell ref="H6:H23"/>
    <mergeCell ref="L6:L23"/>
    <mergeCell ref="P6:P23"/>
    <mergeCell ref="A2:D2"/>
    <mergeCell ref="D6:D23"/>
    <mergeCell ref="AV6:AV23"/>
    <mergeCell ref="AZ6:AZ23"/>
    <mergeCell ref="BD6:BD23"/>
    <mergeCell ref="BH6:BH23"/>
    <mergeCell ref="BL6:BL23"/>
    <mergeCell ref="BP6:BP23"/>
    <mergeCell ref="BT6:BT23"/>
    <mergeCell ref="BX6:BX23"/>
    <mergeCell ref="CB6:CB23"/>
    <mergeCell ref="CF6:CF23"/>
    <mergeCell ref="CJ6:CJ23"/>
    <mergeCell ref="CN6:CN23"/>
    <mergeCell ref="CR6:CR23"/>
    <mergeCell ref="CV6:CV23"/>
    <mergeCell ref="CZ6:CZ23"/>
    <mergeCell ref="DX6:DX23"/>
    <mergeCell ref="EB6:EB23"/>
    <mergeCell ref="EF6:EF23"/>
    <mergeCell ref="DD6:DD23"/>
    <mergeCell ref="DH6:DH23"/>
    <mergeCell ref="DL6:DL23"/>
    <mergeCell ref="DP6:DP23"/>
    <mergeCell ref="DT6:DT23"/>
  </mergeCells>
  <hyperlinks>
    <hyperlink ref="A1:D1" location="'Mapa de Riesgos y Oportunidades'!A1" display="VOLVER AL MAPA DE RIESGOS Y OPORTUNIDADES"/>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IN46"/>
  <sheetViews>
    <sheetView topLeftCell="GN1" zoomScale="80" zoomScaleNormal="80" workbookViewId="0">
      <selection activeCell="GS11" sqref="GS11"/>
    </sheetView>
  </sheetViews>
  <sheetFormatPr baseColWidth="10" defaultRowHeight="15" x14ac:dyDescent="0.25"/>
  <cols>
    <col min="1" max="1" width="34.125" bestFit="1" customWidth="1"/>
    <col min="2" max="2" width="9" customWidth="1"/>
    <col min="3" max="3" width="3.25" hidden="1" customWidth="1"/>
    <col min="4" max="4" width="10" customWidth="1"/>
    <col min="5" max="5" width="34.125" bestFit="1" customWidth="1"/>
    <col min="6" max="6" width="9.375" bestFit="1" customWidth="1"/>
    <col min="7" max="7" width="1.875" hidden="1" customWidth="1"/>
    <col min="8" max="8" width="10" bestFit="1" customWidth="1"/>
    <col min="9" max="9" width="34.125" bestFit="1" customWidth="1"/>
    <col min="10" max="10" width="9.375" bestFit="1" customWidth="1"/>
    <col min="11" max="11" width="1.875" hidden="1" customWidth="1"/>
    <col min="12" max="12" width="10" bestFit="1" customWidth="1"/>
    <col min="13" max="13" width="34.125" bestFit="1" customWidth="1"/>
    <col min="14" max="14" width="9.375" bestFit="1" customWidth="1"/>
    <col min="15" max="15" width="1.875" hidden="1" customWidth="1"/>
    <col min="16" max="16" width="10" bestFit="1" customWidth="1"/>
    <col min="17" max="17" width="34.125" bestFit="1" customWidth="1"/>
    <col min="18" max="18" width="9.375" bestFit="1" customWidth="1"/>
    <col min="19" max="19" width="1.875" hidden="1" customWidth="1"/>
    <col min="20" max="20" width="10" bestFit="1" customWidth="1"/>
    <col min="21" max="21" width="34.125" bestFit="1" customWidth="1"/>
    <col min="22" max="22" width="9.375" bestFit="1" customWidth="1"/>
    <col min="23" max="23" width="1.875" hidden="1" customWidth="1"/>
    <col min="24" max="24" width="10" bestFit="1" customWidth="1"/>
    <col min="25" max="25" width="34.125" bestFit="1" customWidth="1"/>
    <col min="26" max="26" width="9.375" bestFit="1" customWidth="1"/>
    <col min="27" max="27" width="1.875" hidden="1" customWidth="1"/>
    <col min="28" max="28" width="10" bestFit="1" customWidth="1"/>
    <col min="29" max="29" width="34.25" customWidth="1"/>
    <col min="31" max="31" width="0" hidden="1" customWidth="1"/>
    <col min="33" max="33" width="34.375" customWidth="1"/>
    <col min="35" max="35" width="0" hidden="1" customWidth="1"/>
    <col min="37" max="37" width="34.625" customWidth="1"/>
    <col min="39" max="39" width="0" hidden="1" customWidth="1"/>
    <col min="41" max="41" width="34.125" customWidth="1"/>
    <col min="43" max="43" width="0" hidden="1" customWidth="1"/>
    <col min="44" max="44" width="10.75" customWidth="1"/>
    <col min="45" max="45" width="34.125" customWidth="1"/>
    <col min="47" max="47" width="0" hidden="1" customWidth="1"/>
    <col min="49" max="49" width="34.75" customWidth="1"/>
    <col min="51" max="51" width="0" hidden="1" customWidth="1"/>
    <col min="53" max="53" width="34.25" customWidth="1"/>
    <col min="55" max="55" width="0" hidden="1" customWidth="1"/>
    <col min="57" max="57" width="35.875" customWidth="1"/>
    <col min="59" max="59" width="0" hidden="1" customWidth="1"/>
    <col min="61" max="61" width="34.125" customWidth="1"/>
    <col min="63" max="63" width="0" hidden="1" customWidth="1"/>
    <col min="65" max="65" width="34.25" customWidth="1"/>
    <col min="67" max="67" width="0" hidden="1" customWidth="1"/>
    <col min="69" max="69" width="34.125" customWidth="1"/>
    <col min="71" max="71" width="0" hidden="1" customWidth="1"/>
    <col min="73" max="73" width="34.25" customWidth="1"/>
    <col min="75" max="75" width="0" hidden="1" customWidth="1"/>
    <col min="77" max="77" width="34.375" customWidth="1"/>
    <col min="79" max="79" width="0" hidden="1" customWidth="1"/>
    <col min="81" max="81" width="34.375" customWidth="1"/>
    <col min="83" max="83" width="0" hidden="1" customWidth="1"/>
    <col min="85" max="85" width="34.75" customWidth="1"/>
    <col min="87" max="87" width="0" hidden="1" customWidth="1"/>
    <col min="89" max="89" width="34.25" customWidth="1"/>
    <col min="91" max="91" width="0" hidden="1" customWidth="1"/>
    <col min="93" max="93" width="32.75" customWidth="1"/>
    <col min="95" max="95" width="0" hidden="1" customWidth="1"/>
    <col min="97" max="97" width="33.25" customWidth="1"/>
    <col min="99" max="99" width="0" hidden="1" customWidth="1"/>
    <col min="101" max="101" width="32.75" customWidth="1"/>
    <col min="103" max="103" width="0" hidden="1" customWidth="1"/>
    <col min="105" max="105" width="33.375" hidden="1" customWidth="1"/>
    <col min="106" max="108" width="0" hidden="1" customWidth="1"/>
    <col min="109" max="109" width="33.375" hidden="1" customWidth="1"/>
    <col min="110" max="112" width="0" hidden="1" customWidth="1"/>
    <col min="113" max="113" width="32.875" customWidth="1"/>
    <col min="115" max="115" width="0" hidden="1" customWidth="1"/>
    <col min="117" max="117" width="32.75" customWidth="1"/>
    <col min="118" max="118" width="10.625" customWidth="1"/>
    <col min="119" max="119" width="0" hidden="1" customWidth="1"/>
    <col min="121" max="121" width="32.75" customWidth="1"/>
    <col min="123" max="123" width="0" hidden="1" customWidth="1"/>
    <col min="125" max="125" width="32.75" customWidth="1"/>
    <col min="127" max="127" width="0" hidden="1" customWidth="1"/>
    <col min="129" max="129" width="32.625" customWidth="1"/>
    <col min="131" max="131" width="0" hidden="1" customWidth="1"/>
    <col min="133" max="133" width="32.625" customWidth="1"/>
    <col min="135" max="135" width="0" hidden="1" customWidth="1"/>
    <col min="137" max="137" width="33" customWidth="1"/>
    <col min="139" max="139" width="0" hidden="1" customWidth="1"/>
    <col min="141" max="141" width="33" customWidth="1"/>
    <col min="143" max="143" width="0" hidden="1" customWidth="1"/>
    <col min="145" max="145" width="33.25" customWidth="1"/>
    <col min="147" max="147" width="0" hidden="1" customWidth="1"/>
    <col min="149" max="149" width="32.75" customWidth="1"/>
    <col min="151" max="151" width="0" hidden="1" customWidth="1"/>
    <col min="153" max="153" width="32.75" customWidth="1"/>
    <col min="155" max="155" width="0" hidden="1" customWidth="1"/>
    <col min="157" max="157" width="33" customWidth="1"/>
    <col min="159" max="159" width="0" hidden="1" customWidth="1"/>
    <col min="161" max="161" width="33" customWidth="1"/>
    <col min="163" max="163" width="0" hidden="1" customWidth="1"/>
    <col min="165" max="165" width="32.625" customWidth="1"/>
    <col min="167" max="167" width="0" hidden="1" customWidth="1"/>
    <col min="169" max="169" width="33" customWidth="1"/>
    <col min="171" max="171" width="0" hidden="1" customWidth="1"/>
    <col min="173" max="173" width="32.625" customWidth="1"/>
    <col min="175" max="175" width="0" hidden="1" customWidth="1"/>
    <col min="177" max="177" width="32.75" customWidth="1"/>
    <col min="179" max="179" width="0" hidden="1" customWidth="1"/>
    <col min="181" max="181" width="32.875" customWidth="1"/>
    <col min="183" max="183" width="0" hidden="1" customWidth="1"/>
    <col min="185" max="185" width="32.75" customWidth="1"/>
    <col min="187" max="187" width="0" hidden="1" customWidth="1"/>
    <col min="189" max="189" width="33" customWidth="1"/>
    <col min="191" max="191" width="0" hidden="1" customWidth="1"/>
    <col min="193" max="193" width="32.375" customWidth="1"/>
    <col min="195" max="195" width="0" hidden="1" customWidth="1"/>
    <col min="197" max="197" width="32.625" customWidth="1"/>
    <col min="199" max="199" width="0" hidden="1" customWidth="1"/>
    <col min="201" max="201" width="32.75" customWidth="1"/>
    <col min="203" max="203" width="0" hidden="1" customWidth="1"/>
    <col min="205" max="205" width="32.75" customWidth="1"/>
    <col min="207" max="207" width="0" hidden="1" customWidth="1"/>
    <col min="209" max="209" width="32.875" customWidth="1"/>
    <col min="211" max="211" width="0" hidden="1" customWidth="1"/>
    <col min="213" max="213" width="32.875" customWidth="1"/>
    <col min="215" max="215" width="0" hidden="1" customWidth="1"/>
    <col min="217" max="217" width="32.875" customWidth="1"/>
    <col min="219" max="219" width="0" hidden="1" customWidth="1"/>
    <col min="221" max="221" width="32.75" customWidth="1"/>
    <col min="223" max="223" width="0" hidden="1" customWidth="1"/>
    <col min="225" max="225" width="32.75" customWidth="1"/>
    <col min="227" max="227" width="0" hidden="1" customWidth="1"/>
    <col min="229" max="229" width="32.75" customWidth="1"/>
    <col min="231" max="231" width="0" hidden="1" customWidth="1"/>
    <col min="233" max="233" width="32.75" customWidth="1"/>
    <col min="235" max="235" width="0" hidden="1" customWidth="1"/>
    <col min="237" max="237" width="33" customWidth="1"/>
    <col min="239" max="239" width="0" hidden="1" customWidth="1"/>
    <col min="241" max="241" width="32.875" customWidth="1"/>
    <col min="243" max="243" width="0" hidden="1" customWidth="1"/>
    <col min="245" max="245" width="32.75" customWidth="1"/>
    <col min="247" max="247" width="0" hidden="1" customWidth="1"/>
  </cols>
  <sheetData>
    <row r="1" spans="1:248" ht="30" customHeight="1" x14ac:dyDescent="0.25">
      <c r="A1" s="491" t="s">
        <v>373</v>
      </c>
      <c r="B1" s="491"/>
      <c r="C1" s="491"/>
      <c r="D1" s="491"/>
      <c r="E1" s="491"/>
    </row>
    <row r="2" spans="1:248" ht="15" customHeight="1" x14ac:dyDescent="0.25">
      <c r="A2" s="487" t="s">
        <v>280</v>
      </c>
      <c r="B2" s="488"/>
      <c r="C2" s="488"/>
      <c r="D2" s="489"/>
      <c r="AS2" s="70"/>
      <c r="AT2" s="70"/>
      <c r="AU2" s="70"/>
      <c r="AV2" s="70"/>
      <c r="BQ2" s="70"/>
      <c r="BR2" s="70"/>
      <c r="BS2" s="70"/>
      <c r="BT2" s="70"/>
      <c r="DZ2" s="70"/>
      <c r="FN2" s="70"/>
      <c r="FR2" s="70"/>
    </row>
    <row r="3" spans="1:248" ht="15" customHeight="1" x14ac:dyDescent="0.25">
      <c r="A3" s="473" t="s">
        <v>381</v>
      </c>
      <c r="B3" s="473"/>
      <c r="C3" s="473"/>
      <c r="D3" s="474"/>
      <c r="E3" s="480" t="s">
        <v>382</v>
      </c>
      <c r="F3" s="481"/>
      <c r="G3" s="481"/>
      <c r="H3" s="482"/>
      <c r="I3" s="472" t="s">
        <v>383</v>
      </c>
      <c r="J3" s="473"/>
      <c r="K3" s="473"/>
      <c r="L3" s="474"/>
      <c r="M3" s="480" t="s">
        <v>384</v>
      </c>
      <c r="N3" s="481"/>
      <c r="O3" s="481"/>
      <c r="P3" s="482"/>
      <c r="Q3" s="472" t="s">
        <v>385</v>
      </c>
      <c r="R3" s="473"/>
      <c r="S3" s="473"/>
      <c r="T3" s="474"/>
      <c r="U3" s="480" t="s">
        <v>386</v>
      </c>
      <c r="V3" s="481"/>
      <c r="W3" s="481"/>
      <c r="X3" s="482"/>
      <c r="Y3" s="472" t="s">
        <v>387</v>
      </c>
      <c r="Z3" s="473"/>
      <c r="AA3" s="473"/>
      <c r="AB3" s="474"/>
      <c r="AC3" s="480" t="s">
        <v>388</v>
      </c>
      <c r="AD3" s="481"/>
      <c r="AE3" s="481"/>
      <c r="AF3" s="482"/>
      <c r="AG3" s="472" t="s">
        <v>389</v>
      </c>
      <c r="AH3" s="473"/>
      <c r="AI3" s="473"/>
      <c r="AJ3" s="474"/>
      <c r="AK3" s="480" t="s">
        <v>390</v>
      </c>
      <c r="AL3" s="481"/>
      <c r="AM3" s="481"/>
      <c r="AN3" s="482"/>
      <c r="AO3" s="472" t="s">
        <v>395</v>
      </c>
      <c r="AP3" s="473"/>
      <c r="AQ3" s="473"/>
      <c r="AR3" s="474"/>
      <c r="AS3" s="480" t="s">
        <v>396</v>
      </c>
      <c r="AT3" s="481"/>
      <c r="AU3" s="481"/>
      <c r="AV3" s="482"/>
      <c r="AW3" s="472" t="s">
        <v>397</v>
      </c>
      <c r="AX3" s="473"/>
      <c r="AY3" s="473"/>
      <c r="AZ3" s="474"/>
      <c r="BA3" s="480" t="s">
        <v>398</v>
      </c>
      <c r="BB3" s="481"/>
      <c r="BC3" s="481"/>
      <c r="BD3" s="482"/>
      <c r="BE3" s="472" t="s">
        <v>399</v>
      </c>
      <c r="BF3" s="473"/>
      <c r="BG3" s="473"/>
      <c r="BH3" s="474"/>
      <c r="BI3" s="480" t="s">
        <v>400</v>
      </c>
      <c r="BJ3" s="481"/>
      <c r="BK3" s="481"/>
      <c r="BL3" s="482"/>
      <c r="BM3" s="472" t="s">
        <v>401</v>
      </c>
      <c r="BN3" s="473"/>
      <c r="BO3" s="473"/>
      <c r="BP3" s="474"/>
      <c r="BQ3" s="480" t="s">
        <v>402</v>
      </c>
      <c r="BR3" s="481"/>
      <c r="BS3" s="481"/>
      <c r="BT3" s="482"/>
      <c r="BU3" s="472" t="s">
        <v>403</v>
      </c>
      <c r="BV3" s="473"/>
      <c r="BW3" s="473"/>
      <c r="BX3" s="474"/>
      <c r="BY3" s="480" t="s">
        <v>404</v>
      </c>
      <c r="BZ3" s="481"/>
      <c r="CA3" s="481"/>
      <c r="CB3" s="482"/>
      <c r="CC3" s="472" t="s">
        <v>405</v>
      </c>
      <c r="CD3" s="473"/>
      <c r="CE3" s="473"/>
      <c r="CF3" s="474"/>
      <c r="CG3" s="480" t="s">
        <v>406</v>
      </c>
      <c r="CH3" s="481"/>
      <c r="CI3" s="481"/>
      <c r="CJ3" s="482"/>
      <c r="CK3" s="472" t="s">
        <v>407</v>
      </c>
      <c r="CL3" s="473"/>
      <c r="CM3" s="473"/>
      <c r="CN3" s="474"/>
      <c r="CO3" s="475" t="s">
        <v>621</v>
      </c>
      <c r="CP3" s="476"/>
      <c r="CQ3" s="476"/>
      <c r="CR3" s="477"/>
      <c r="CS3" s="472" t="s">
        <v>622</v>
      </c>
      <c r="CT3" s="473"/>
      <c r="CU3" s="473"/>
      <c r="CV3" s="474"/>
      <c r="CW3" s="475" t="s">
        <v>623</v>
      </c>
      <c r="CX3" s="476"/>
      <c r="CY3" s="476"/>
      <c r="CZ3" s="477"/>
      <c r="DA3" s="472" t="s">
        <v>624</v>
      </c>
      <c r="DB3" s="473"/>
      <c r="DC3" s="473"/>
      <c r="DD3" s="474"/>
      <c r="DE3" s="475" t="s">
        <v>625</v>
      </c>
      <c r="DF3" s="476"/>
      <c r="DG3" s="476"/>
      <c r="DH3" s="477"/>
      <c r="DI3" s="472" t="s">
        <v>812</v>
      </c>
      <c r="DJ3" s="473"/>
      <c r="DK3" s="473"/>
      <c r="DL3" s="474"/>
      <c r="DM3" s="475" t="s">
        <v>813</v>
      </c>
      <c r="DN3" s="476"/>
      <c r="DO3" s="476"/>
      <c r="DP3" s="477"/>
      <c r="DQ3" s="472" t="s">
        <v>814</v>
      </c>
      <c r="DR3" s="473"/>
      <c r="DS3" s="473"/>
      <c r="DT3" s="474"/>
      <c r="DU3" s="475" t="s">
        <v>815</v>
      </c>
      <c r="DV3" s="476"/>
      <c r="DW3" s="476"/>
      <c r="DX3" s="477"/>
      <c r="DY3" s="472" t="s">
        <v>816</v>
      </c>
      <c r="DZ3" s="473"/>
      <c r="EA3" s="473"/>
      <c r="EB3" s="474"/>
      <c r="EC3" s="475" t="s">
        <v>817</v>
      </c>
      <c r="ED3" s="476"/>
      <c r="EE3" s="476"/>
      <c r="EF3" s="477"/>
      <c r="EG3" s="472" t="s">
        <v>818</v>
      </c>
      <c r="EH3" s="473"/>
      <c r="EI3" s="473"/>
      <c r="EJ3" s="474"/>
      <c r="EK3" s="475" t="s">
        <v>819</v>
      </c>
      <c r="EL3" s="476"/>
      <c r="EM3" s="476"/>
      <c r="EN3" s="477"/>
      <c r="EO3" s="472" t="s">
        <v>820</v>
      </c>
      <c r="EP3" s="473"/>
      <c r="EQ3" s="473"/>
      <c r="ER3" s="474"/>
      <c r="ES3" s="475" t="s">
        <v>821</v>
      </c>
      <c r="ET3" s="476"/>
      <c r="EU3" s="476"/>
      <c r="EV3" s="477"/>
      <c r="EW3" s="472" t="s">
        <v>822</v>
      </c>
      <c r="EX3" s="473"/>
      <c r="EY3" s="473"/>
      <c r="EZ3" s="474"/>
      <c r="FA3" s="475" t="s">
        <v>823</v>
      </c>
      <c r="FB3" s="476"/>
      <c r="FC3" s="476"/>
      <c r="FD3" s="477"/>
      <c r="FE3" s="472" t="s">
        <v>824</v>
      </c>
      <c r="FF3" s="473"/>
      <c r="FG3" s="473"/>
      <c r="FH3" s="474"/>
      <c r="FI3" s="475" t="s">
        <v>825</v>
      </c>
      <c r="FJ3" s="476"/>
      <c r="FK3" s="476"/>
      <c r="FL3" s="477"/>
      <c r="FM3" s="472" t="s">
        <v>826</v>
      </c>
      <c r="FN3" s="473"/>
      <c r="FO3" s="473"/>
      <c r="FP3" s="474"/>
      <c r="FQ3" s="475" t="s">
        <v>827</v>
      </c>
      <c r="FR3" s="476"/>
      <c r="FS3" s="476"/>
      <c r="FT3" s="477"/>
      <c r="FU3" s="472" t="s">
        <v>828</v>
      </c>
      <c r="FV3" s="473"/>
      <c r="FW3" s="473"/>
      <c r="FX3" s="474"/>
      <c r="FY3" s="475" t="s">
        <v>829</v>
      </c>
      <c r="FZ3" s="476"/>
      <c r="GA3" s="476"/>
      <c r="GB3" s="477"/>
      <c r="GC3" s="472" t="s">
        <v>830</v>
      </c>
      <c r="GD3" s="473"/>
      <c r="GE3" s="473"/>
      <c r="GF3" s="474"/>
      <c r="GG3" s="475" t="s">
        <v>831</v>
      </c>
      <c r="GH3" s="476"/>
      <c r="GI3" s="476"/>
      <c r="GJ3" s="477"/>
      <c r="GK3" s="472" t="s">
        <v>832</v>
      </c>
      <c r="GL3" s="473"/>
      <c r="GM3" s="473"/>
      <c r="GN3" s="474"/>
      <c r="GO3" s="475" t="s">
        <v>833</v>
      </c>
      <c r="GP3" s="476"/>
      <c r="GQ3" s="476"/>
      <c r="GR3" s="477"/>
      <c r="GS3" s="472" t="s">
        <v>834</v>
      </c>
      <c r="GT3" s="473"/>
      <c r="GU3" s="473"/>
      <c r="GV3" s="474"/>
      <c r="GW3" s="475" t="s">
        <v>835</v>
      </c>
      <c r="GX3" s="476"/>
      <c r="GY3" s="476"/>
      <c r="GZ3" s="477"/>
      <c r="HA3" s="472" t="s">
        <v>836</v>
      </c>
      <c r="HB3" s="473"/>
      <c r="HC3" s="473"/>
      <c r="HD3" s="474"/>
      <c r="HE3" s="475" t="s">
        <v>837</v>
      </c>
      <c r="HF3" s="476"/>
      <c r="HG3" s="476"/>
      <c r="HH3" s="477"/>
      <c r="HI3" s="472" t="s">
        <v>838</v>
      </c>
      <c r="HJ3" s="473"/>
      <c r="HK3" s="473"/>
      <c r="HL3" s="474"/>
      <c r="HM3" s="475" t="s">
        <v>839</v>
      </c>
      <c r="HN3" s="476"/>
      <c r="HO3" s="476"/>
      <c r="HP3" s="477"/>
      <c r="HQ3" s="472" t="s">
        <v>840</v>
      </c>
      <c r="HR3" s="473"/>
      <c r="HS3" s="473"/>
      <c r="HT3" s="474"/>
      <c r="HU3" s="475" t="s">
        <v>841</v>
      </c>
      <c r="HV3" s="476"/>
      <c r="HW3" s="476"/>
      <c r="HX3" s="477"/>
      <c r="HY3" s="472" t="s">
        <v>842</v>
      </c>
      <c r="HZ3" s="473"/>
      <c r="IA3" s="473"/>
      <c r="IB3" s="474"/>
      <c r="IC3" s="475" t="s">
        <v>843</v>
      </c>
      <c r="ID3" s="476"/>
      <c r="IE3" s="476"/>
      <c r="IF3" s="477"/>
      <c r="IG3" s="472" t="s">
        <v>844</v>
      </c>
      <c r="IH3" s="473"/>
      <c r="II3" s="473"/>
      <c r="IJ3" s="474"/>
      <c r="IK3" s="475" t="s">
        <v>845</v>
      </c>
      <c r="IL3" s="476"/>
      <c r="IM3" s="476"/>
      <c r="IN3" s="477"/>
    </row>
    <row r="4" spans="1:248" ht="141" customHeight="1" x14ac:dyDescent="0.25">
      <c r="A4" s="104" t="s">
        <v>281</v>
      </c>
      <c r="B4" s="483" t="str">
        <f>IF('Mapa de Riesgos y Oportunidades'!$C$9="Oportunidad","NO APLICA",'Mapa de Riesgos y Oportunidades'!M9)</f>
        <v xml:space="preserve">Enviar comunicaciones a las dependencias recordando la fecha de entrega de la información </v>
      </c>
      <c r="C4" s="483"/>
      <c r="D4" s="484"/>
      <c r="E4" s="106" t="s">
        <v>281</v>
      </c>
      <c r="F4" s="485" t="str">
        <f>IF('Mapa de Riesgos y Oportunidades'!$C$14="Oportunidad","NO APLICA",'Mapa de Riesgos y Oportunidades'!M14)</f>
        <v>Estímulos a los Auditores Internos por parte de la Institución</v>
      </c>
      <c r="G4" s="485"/>
      <c r="H4" s="486"/>
      <c r="I4" s="104" t="s">
        <v>281</v>
      </c>
      <c r="J4" s="483" t="str">
        <f>IF('Mapa de Riesgos y Oportunidades'!$C$19="Oportunidad","NO APLICA",'Mapa de Riesgos y Oportunidades'!M19)</f>
        <v>Socializar el procedimiento de PQR</v>
      </c>
      <c r="K4" s="483"/>
      <c r="L4" s="484"/>
      <c r="M4" s="106" t="s">
        <v>281</v>
      </c>
      <c r="N4" s="485" t="str">
        <f>IF('Mapa de Riesgos y Oportunidades'!$C$24="Oportunidad","NO APLICA",'Mapa de Riesgos y Oportunidades'!M24)</f>
        <v>Induccion profesonal.
Evaluar los incentivos e implementacion de aquellos regulados.
Jornada de induccion.  Cátedra de Vida Universitaria / dirigida a orientar la vida estudiantil y a generar el sentido de pertenencia</v>
      </c>
      <c r="O4" s="485"/>
      <c r="P4" s="486"/>
      <c r="Q4" s="104" t="s">
        <v>281</v>
      </c>
      <c r="R4" s="478" t="str">
        <f>IF('Mapa de Riesgos y Oportunidades'!$C$29="Oportunidad","NO APLICA",'Mapa de Riesgos y Oportunidades'!M29)</f>
        <v>Vinculación de profesores en modalidad ocasional</v>
      </c>
      <c r="S4" s="478"/>
      <c r="T4" s="478"/>
      <c r="U4" s="107" t="s">
        <v>281</v>
      </c>
      <c r="V4" s="490" t="str">
        <f>IF('Mapa de Riesgos y Oportunidades'!$C$34="Oportunidad","NO APLICA",'Mapa de Riesgos y Oportunidades'!M34)</f>
        <v>Talleres de capacitación a los docentes y comité curriculares de cada programa para la apropiación de la política de gestión curricular y procesos educativos sistemicos, a partir de los nuevos lineamientos del decreto 1330 de 2020 por el Ministerio de Educación Nacional, como también la actualización del PEP.</v>
      </c>
      <c r="W4" s="490"/>
      <c r="X4" s="490"/>
      <c r="Y4" s="105" t="s">
        <v>281</v>
      </c>
      <c r="Z4" s="478" t="str">
        <f>IF('Mapa de Riesgos y Oportunidades'!$C$39="Oportunidad","NO APLICA",'Mapa de Riesgos y Oportunidades'!M39)</f>
        <v>Establecer un calendario para la planeación de las  actividades académicas de eventos, prácticas docentes y prácticas judicales.</v>
      </c>
      <c r="AA4" s="478"/>
      <c r="AB4" s="478"/>
      <c r="AC4" s="107" t="s">
        <v>281</v>
      </c>
      <c r="AD4" s="490" t="str">
        <f>IF('Mapa de Riesgos y Oportunidades'!$C$44="Oportunidad","NO APLICA",'Mapa de Riesgos y Oportunidades'!M44)</f>
        <v>seguimiento al desarrollo al plan calendario de la asignatura.</v>
      </c>
      <c r="AE4" s="490"/>
      <c r="AF4" s="490"/>
      <c r="AG4" s="105" t="s">
        <v>281</v>
      </c>
      <c r="AH4" s="478" t="str">
        <f>IF('Mapa de Riesgos y Oportunidades'!$C$49="Oportunidad","NO APLICA",'Mapa de Riesgos y Oportunidades'!M49)</f>
        <v>Agilizar el proceso de Concurso Docente para el cumplimiento de este compromiso ante el MEN</v>
      </c>
      <c r="AI4" s="478"/>
      <c r="AJ4" s="478"/>
      <c r="AK4" s="107" t="s">
        <v>281</v>
      </c>
      <c r="AL4" s="490" t="str">
        <f>IF('Mapa de Riesgos y Oportunidades'!$C$54="Oportunidad","NO APLICA",'Mapa de Riesgos y Oportunidades'!M54)</f>
        <v>Garantizar mayor y eficiente promoción del programa en los cursos de 10 y 11 de las diferentes escuelas del Departamento.</v>
      </c>
      <c r="AM4" s="490"/>
      <c r="AN4" s="490"/>
      <c r="AO4" s="105" t="s">
        <v>281</v>
      </c>
      <c r="AP4" s="478" t="str">
        <f>IF('Mapa de Riesgos y Oportunidades'!$C$59="Oportunidad","NO APLICA",'Mapa de Riesgos y Oportunidades'!M59)</f>
        <v>Establecer un calendario para la planeación de las actividades académicas por parte de las Facultades, Flexible a cambios en el  Calendario Académico</v>
      </c>
      <c r="AQ4" s="478"/>
      <c r="AR4" s="478"/>
      <c r="AS4" s="107" t="s">
        <v>281</v>
      </c>
      <c r="AT4" s="490" t="str">
        <f>IF('Mapa de Riesgos y Oportunidades'!$C$64="Oportunidad","NO APLICA",'Mapa de Riesgos y Oportunidades'!M64)</f>
        <v>Socializar la importancia y beneficios que ofrece la produccion literaria( Libros)para la comunidad universitaria.</v>
      </c>
      <c r="AU4" s="490"/>
      <c r="AV4" s="490"/>
      <c r="AW4" s="105" t="s">
        <v>281</v>
      </c>
      <c r="AX4" s="478" t="str">
        <f>IF('Mapa de Riesgos y Oportunidades'!$C$69="Oportunidad","NO APLICA",'Mapa de Riesgos y Oportunidades'!M69)</f>
        <v>Exponer con claridad lo expuesto en el reglamento interno de la editorial con el fin de definir lineas claras de acceso , caracteristicas, limitaciones y alcances de trabajo y publicacion.</v>
      </c>
      <c r="AY4" s="478"/>
      <c r="AZ4" s="478"/>
      <c r="BA4" s="107" t="s">
        <v>281</v>
      </c>
      <c r="BB4" s="490" t="str">
        <f>IF('Mapa de Riesgos y Oportunidades'!$C$44="Oportunidad","NO APLICA",'Mapa de Riesgos y Oportunidades'!M74)</f>
        <v>Desarrollar competencias y permanente actualizacion en el manejo de leyes, normas, decretos y demas disposicioones que en materia de derechos de autor y propiedad intelectual se esten dando en el ambito colombiano.</v>
      </c>
      <c r="BC4" s="490"/>
      <c r="BD4" s="490"/>
      <c r="BE4" s="105" t="s">
        <v>281</v>
      </c>
      <c r="BF4" s="478" t="str">
        <f>IF('Mapa de Riesgos y Oportunidades'!$C$79="Oportunidad","NO APLICA",'Mapa de Riesgos y Oportunidades'!M79)</f>
        <v>Desarrollar competencias y permanente actualizacion en el manejo de leyes, normas, decretos y demas disposicioones que en materia de derechos de autor y propiedad intelectual se esten dando en el ambito colombiano.</v>
      </c>
      <c r="BG4" s="478"/>
      <c r="BH4" s="478"/>
      <c r="BI4" s="107" t="s">
        <v>281</v>
      </c>
      <c r="BJ4" s="490" t="str">
        <f>IF('Mapa de Riesgos y Oportunidades'!$C$84="Oportunidad","NO APLICA",'Mapa de Riesgos y Oportunidades'!M84)</f>
        <v>Optimizar el conocimiento y manejo de cada etapa del proceso editorial con el fin de tener un manejo integral en aras del mejoramiento continuo en la trazabilidad del proceso.</v>
      </c>
      <c r="BK4" s="490"/>
      <c r="BL4" s="490"/>
      <c r="BM4" s="105" t="s">
        <v>281</v>
      </c>
      <c r="BN4" s="478" t="str">
        <f>IF('Mapa de Riesgos y Oportunidades'!$C$89="Oportunidad","NO APLICA",'Mapa de Riesgos y Oportunidades'!M89)</f>
        <v xml:space="preserve">Desarrollo de actividades que permitan la apropiación de la politica de extensión y proyección  social </v>
      </c>
      <c r="BO4" s="478"/>
      <c r="BP4" s="478"/>
      <c r="BQ4" s="107" t="s">
        <v>281</v>
      </c>
      <c r="BR4" s="490" t="str">
        <f>IF('Mapa de Riesgos y Oportunidades'!$C$94="Oportunidad","NO APLICA",'Mapa de Riesgos y Oportunidades'!M94)</f>
        <v xml:space="preserve">Implementación del programa del Campus al Campo, como estrategia para la sistematización de la información de manera adecuada </v>
      </c>
      <c r="BS4" s="490"/>
      <c r="BT4" s="490"/>
      <c r="BU4" s="105" t="s">
        <v>281</v>
      </c>
      <c r="BV4" s="478" t="str">
        <f>IF('Mapa de Riesgos y Oportunidades'!$C$99="Oportunidad","NO APLICA",'Mapa de Riesgos y Oportunidades'!M99)</f>
        <v>Recomendar a la vicerrectoria academica la degoración  los acuerdos que otrogan los descuento, pospandemia</v>
      </c>
      <c r="BW4" s="478"/>
      <c r="BX4" s="478"/>
      <c r="BY4" s="107" t="s">
        <v>281</v>
      </c>
      <c r="BZ4" s="490" t="str">
        <f>IF('Mapa de Riesgos y Oportunidades'!$C$104="Oportunidad","NO APLICA",'Mapa de Riesgos y Oportunidades'!M104)</f>
        <v xml:space="preserve">recomendar que el reporte de nota ante la Oficina de Registro y Admisiones lo haga el jefe de dapartamento </v>
      </c>
      <c r="CA4" s="490"/>
      <c r="CB4" s="490"/>
      <c r="CC4" s="105" t="s">
        <v>281</v>
      </c>
      <c r="CD4" s="478" t="str">
        <f>IF('Mapa de Riesgos y Oportunidades'!$C$109="Oportunidad","NO APLICA",'Mapa de Riesgos y Oportunidades'!M109)</f>
        <v>Disminucion de gastos de funcionamiento-</v>
      </c>
      <c r="CE4" s="478"/>
      <c r="CF4" s="478"/>
      <c r="CG4" s="107" t="s">
        <v>281</v>
      </c>
      <c r="CH4" s="490" t="str">
        <f>IF('Mapa de Riesgos y Oportunidades'!$C$114="Oportunidad","NO APLICA",'Mapa de Riesgos y Oportunidades'!M114)</f>
        <v>Desarrollar un sistema de informacion integrado.</v>
      </c>
      <c r="CI4" s="490"/>
      <c r="CJ4" s="490"/>
      <c r="CK4" s="105" t="s">
        <v>281</v>
      </c>
      <c r="CL4" s="478" t="str">
        <f>IF('Mapa de Riesgos y Oportunidades'!$C$119="Oportunidad","NO APLICA",'Mapa de Riesgos y Oportunidades'!M119)</f>
        <v>Existecia de copias de expedientes en los archivos. Respaldo informático en las diligencias procesales</v>
      </c>
      <c r="CM4" s="478"/>
      <c r="CN4" s="478"/>
      <c r="CO4" s="197" t="s">
        <v>281</v>
      </c>
      <c r="CP4" s="479" t="str">
        <f>IF('Mapa de Riesgos y Oportunidades'!$C$119="Oportunidad","NO APLICA",'Mapa de Riesgos y Oportunidades'!M124)</f>
        <v xml:space="preserve">Solicitar movimientos financieros del presupuesto de bienestar
</v>
      </c>
      <c r="CQ4" s="479"/>
      <c r="CR4" s="479"/>
      <c r="CS4" s="105" t="s">
        <v>281</v>
      </c>
      <c r="CT4" s="478" t="str">
        <f>IF('Mapa de Riesgos y Oportunidades'!$C$119="Oportunidad","NO APLICA",'Mapa de Riesgos y Oportunidades'!M129)</f>
        <v>Alternar eventos en los espacios que se tienen y en los que se gestionan externamente.</v>
      </c>
      <c r="CU4" s="478"/>
      <c r="CV4" s="478"/>
      <c r="CW4" s="197" t="s">
        <v>281</v>
      </c>
      <c r="CX4" s="479" t="str">
        <f>IF('Mapa de Riesgos y Oportunidades'!$C$119="Oportunidad","NO APLICA",'Mapa de Riesgos y Oportunidades'!M134)</f>
        <v>Seguimiento segun casos identificados en riesgo de desercion.</v>
      </c>
      <c r="CY4" s="479"/>
      <c r="CZ4" s="479"/>
      <c r="DA4" s="105" t="s">
        <v>281</v>
      </c>
      <c r="DB4" s="478" t="str">
        <f>IF('Mapa de Riesgos y Oportunidades'!$C$119="Oportunidad","NO APLICA",'Mapa de Riesgos y Oportunidades'!M139)</f>
        <v>Asignación de recursos</v>
      </c>
      <c r="DC4" s="478"/>
      <c r="DD4" s="478"/>
      <c r="DE4" s="197" t="s">
        <v>281</v>
      </c>
      <c r="DF4" s="479" t="str">
        <f>IF('Mapa de Riesgos y Oportunidades'!$C$119="Oportunidad","NO APLICA",'Mapa de Riesgos y Oportunidades'!M144)</f>
        <v>Solicitud de habilitación del módulo</v>
      </c>
      <c r="DG4" s="479"/>
      <c r="DH4" s="479"/>
      <c r="DI4" s="105" t="s">
        <v>281</v>
      </c>
      <c r="DJ4" s="478" t="str">
        <f>IF('Mapa de Riesgos y Oportunidades'!$C$119="Oportunidad","NO APLICA",'Mapa de Riesgos y Oportunidades'!M229)</f>
        <v>Aplicación de Estatuto de Contratación</v>
      </c>
      <c r="DK4" s="478"/>
      <c r="DL4" s="478"/>
      <c r="DM4" s="197" t="s">
        <v>281</v>
      </c>
      <c r="DN4" s="479" t="str">
        <f>IF('Mapa de Riesgos y Oportunidades'!$C$119="Oportunidad","NO APLICA",'Mapa de Riesgos y Oportunidades'!M234)</f>
        <v>Presentacion de informes de uso de recursos ante Consejo Superior</v>
      </c>
      <c r="DO4" s="479"/>
      <c r="DP4" s="479"/>
      <c r="DQ4" s="105" t="s">
        <v>281</v>
      </c>
      <c r="DR4" s="478" t="str">
        <f>IF('Mapa de Riesgos y Oportunidades'!$C$119="Oportunidad","NO APLICA",'Mapa de Riesgos y Oportunidades'!M239)</f>
        <v>Revisión de pliegos por parte de Oficina Juridica</v>
      </c>
      <c r="DS4" s="478"/>
      <c r="DT4" s="478"/>
      <c r="DU4" s="197" t="s">
        <v>281</v>
      </c>
      <c r="DV4" s="479" t="str">
        <f>IF('Mapa de Riesgos y Oportunidades'!$C$119="Oportunidad","NO APLICA",'Mapa de Riesgos y Oportunidades'!M244)</f>
        <v>Enviar oficio de recomendación sobre criterios para asignación de espacios físicos al funcionario responsable</v>
      </c>
      <c r="DW4" s="479"/>
      <c r="DX4" s="479"/>
      <c r="DY4" s="105" t="s">
        <v>281</v>
      </c>
      <c r="DZ4" s="478" t="str">
        <f>IF('Mapa de Riesgos y Oportunidades'!$C$119="Oportunidad","NO APLICA",'Mapa de Riesgos y Oportunidades'!M249)</f>
        <v>Socializar roles y responsabilidades del Auditor</v>
      </c>
      <c r="EA4" s="478"/>
      <c r="EB4" s="478"/>
      <c r="EC4" s="197" t="s">
        <v>281</v>
      </c>
      <c r="ED4" s="479" t="str">
        <f>IF('Mapa de Riesgos y Oportunidades'!$C$119="Oportunidad","NO APLICA",'Mapa de Riesgos y Oportunidades'!M254)</f>
        <v xml:space="preserve">Reivisión a través de diferentes comites </v>
      </c>
      <c r="EE4" s="479"/>
      <c r="EF4" s="479"/>
      <c r="EG4" s="105" t="s">
        <v>281</v>
      </c>
      <c r="EH4" s="478" t="str">
        <f>IF('Mapa de Riesgos y Oportunidades'!$C$119="Oportunidad","NO APLICA",'Mapa de Riesgos y Oportunidades'!M259)</f>
        <v xml:space="preserve"> Asignación de cupo a los programas ofertados mediante el cálculo automático de los resultados de las áreas de conocimiento de las pruebas saber 11</v>
      </c>
      <c r="EI4" s="478"/>
      <c r="EJ4" s="478"/>
      <c r="EK4" s="197" t="s">
        <v>281</v>
      </c>
      <c r="EL4" s="479" t="str">
        <f>IF('Mapa de Riesgos y Oportunidades'!$C$119="Oportunidad","NO APLICA",'Mapa de Riesgos y Oportunidades'!M264)</f>
        <v xml:space="preserve">Cargue de notas producto de habilitaciones, y/o reporte de notas solo por medio de formatos autorizados y firmados por las partes intervinientes (docentes, jefe de departamento) </v>
      </c>
      <c r="EM4" s="479"/>
      <c r="EN4" s="479"/>
      <c r="EO4" s="105" t="s">
        <v>281</v>
      </c>
      <c r="EP4" s="478" t="str">
        <f>IF('Mapa de Riesgos y Oportunidades'!$C$119="Oportunidad","NO APLICA",'Mapa de Riesgos y Oportunidades'!M269)</f>
        <v>Selección de proyectos a través del Comité de Investigación</v>
      </c>
      <c r="EQ4" s="478"/>
      <c r="ER4" s="478"/>
      <c r="ES4" s="197" t="s">
        <v>281</v>
      </c>
      <c r="ET4" s="479">
        <f>IF('Mapa de Riesgos y Oportunidades'!$C$119="Oportunidad","NO APLICA",'Mapa de Riesgos y Oportunidades'!M274)</f>
        <v>0</v>
      </c>
      <c r="EU4" s="479"/>
      <c r="EV4" s="479"/>
      <c r="EW4" s="105" t="s">
        <v>281</v>
      </c>
      <c r="EX4" s="478" t="str">
        <f>IF('Mapa de Riesgos y Oportunidades'!$C$119="Oportunidad","NO APLICA",'Mapa de Riesgos y Oportunidades'!M279)</f>
        <v>Elaboración del Plan Anual de Adquisiciones publicado en el secop I</v>
      </c>
      <c r="EY4" s="478"/>
      <c r="EZ4" s="478"/>
      <c r="FA4" s="197" t="s">
        <v>281</v>
      </c>
      <c r="FB4" s="479" t="str">
        <f>IF('Mapa de Riesgos y Oportunidades'!$C$119="Oportunidad","NO APLICA",'Mapa de Riesgos y Oportunidades'!M284)</f>
        <v>Revisión minuciosa de la información a publicar.</v>
      </c>
      <c r="FC4" s="479"/>
      <c r="FD4" s="479"/>
      <c r="FE4" s="105" t="s">
        <v>281</v>
      </c>
      <c r="FF4" s="478" t="str">
        <f>IF('Mapa de Riesgos y Oportunidades'!$C$119="Oportunidad","NO APLICA",'Mapa de Riesgos y Oportunidades'!M289)</f>
        <v>Politicas de seguridad informatica.</v>
      </c>
      <c r="FG4" s="478"/>
      <c r="FH4" s="478"/>
      <c r="FI4" s="197" t="s">
        <v>281</v>
      </c>
      <c r="FJ4" s="479" t="str">
        <f>IF('Mapa de Riesgos y Oportunidades'!$C$119="Oportunidad","NO APLICA",'Mapa de Riesgos y Oportunidades'!M294)</f>
        <v xml:space="preserve">Sistematizar los cobros </v>
      </c>
      <c r="FK4" s="479"/>
      <c r="FL4" s="479"/>
      <c r="FM4" s="105" t="s">
        <v>281</v>
      </c>
      <c r="FN4" s="478" t="str">
        <f>IF('Mapa de Riesgos y Oportunidades'!$C$119="Oportunidad","NO APLICA",'Mapa de Riesgos y Oportunidades'!M299)</f>
        <v>*Diligenciamiento de formato establecido para el
traslado o salida de los bienes</v>
      </c>
      <c r="FO4" s="478"/>
      <c r="FP4" s="478"/>
      <c r="FQ4" s="197" t="s">
        <v>281</v>
      </c>
      <c r="FR4" s="479" t="str">
        <f>IF('Mapa de Riesgos y Oportunidades'!$C$119="Oportunidad","NO APLICA",'Mapa de Riesgos y Oportunidades'!M304)</f>
        <v>Guardar ética laboral.</v>
      </c>
      <c r="FS4" s="479"/>
      <c r="FT4" s="479"/>
      <c r="FU4" s="105" t="s">
        <v>281</v>
      </c>
      <c r="FV4" s="478" t="str">
        <f>IF('Mapa de Riesgos y Oportunidades'!$C$119="Oportunidad","NO APLICA",'Mapa de Riesgos y Oportunidades'!M309)</f>
        <v>Auditoria a procesos Contractuales</v>
      </c>
      <c r="FW4" s="478"/>
      <c r="FX4" s="478"/>
      <c r="FY4" s="197" t="s">
        <v>281</v>
      </c>
      <c r="FZ4" s="479" t="str">
        <f>IF('Mapa de Riesgos y Oportunidades'!$C$119="Oportunidad","NO APLICA",'Mapa de Riesgos y Oportunidades'!M314)</f>
        <v xml:space="preserve">Informes  Procuraduría </v>
      </c>
      <c r="GA4" s="479"/>
      <c r="GB4" s="479"/>
      <c r="GC4" s="105" t="s">
        <v>281</v>
      </c>
      <c r="GD4" s="478" t="str">
        <f>IF('Mapa de Riesgos y Oportunidades'!$C$119="Oportunidad","NO APLICA",'Mapa de Riesgos y Oportunidades'!M319)</f>
        <v>Control de acceso de los usuarios a los aplicativos a través de claves y definición de perfiles y permisos.</v>
      </c>
      <c r="GE4" s="478"/>
      <c r="GF4" s="478"/>
      <c r="GG4" s="197" t="s">
        <v>281</v>
      </c>
      <c r="GH4" s="479" t="str">
        <f>IF('Mapa de Riesgos y Oportunidades'!$C$119="Oportunidad","NO APLICA",'Mapa de Riesgos y Oportunidades'!M324)</f>
        <v xml:space="preserve"> Inventario físico mensual</v>
      </c>
      <c r="GI4" s="479"/>
      <c r="GJ4" s="479"/>
      <c r="GK4" s="105" t="s">
        <v>281</v>
      </c>
      <c r="GL4" s="478" t="str">
        <f>IF('Mapa de Riesgos y Oportunidades'!$C$119="Oportunidad","NO APLICA",'Mapa de Riesgos y Oportunidades'!M329)</f>
        <v>Auditorias Internas</v>
      </c>
      <c r="GM4" s="478"/>
      <c r="GN4" s="478"/>
      <c r="GO4" s="197" t="s">
        <v>281</v>
      </c>
      <c r="GP4" s="479" t="str">
        <f>IF('Mapa de Riesgos y Oportunidades'!$C$119="Oportunidad","NO APLICA",'Mapa de Riesgos y Oportunidades'!M334)</f>
        <v>Auditorias Internas</v>
      </c>
      <c r="GQ4" s="479"/>
      <c r="GR4" s="479"/>
      <c r="GS4" s="105" t="s">
        <v>281</v>
      </c>
      <c r="GT4" s="478" t="str">
        <f>IF('Mapa de Riesgos y Oportunidades'!$C$119="Oportunidad","NO APLICA",'Mapa de Riesgos y Oportunidades'!M339)</f>
        <v>Realizar asignacion de beneficios previa aprobaciòn del comité de bienestar</v>
      </c>
      <c r="GU4" s="478"/>
      <c r="GV4" s="478"/>
      <c r="GW4" s="197" t="s">
        <v>281</v>
      </c>
      <c r="GX4" s="479" t="str">
        <f>IF('Mapa de Riesgos y Oportunidades'!$C$119="Oportunidad","NO APLICA",'Mapa de Riesgos y Oportunidades'!M344)</f>
        <v>Fomentar la cultura del Control, socializando el Código de Integridad de los Servidores de la Universidad de Sucre , el Estatuto de Auditoría Interna y el Código de Etica de la Actividad de  Auditor Interno y el Estatuto del Auditoría  Interna  de la Universidad de Sucre</v>
      </c>
      <c r="GY4" s="479"/>
      <c r="GZ4" s="479"/>
      <c r="HA4" s="105" t="s">
        <v>281</v>
      </c>
      <c r="HB4" s="478">
        <f>IF('Mapa de Riesgos y Oportunidades'!$C$119="Oportunidad","NO APLICA",'Mapa de Riesgos y Oportunidades'!DY129)</f>
        <v>0</v>
      </c>
      <c r="HC4" s="478"/>
      <c r="HD4" s="478"/>
      <c r="HE4" s="197" t="s">
        <v>281</v>
      </c>
      <c r="HF4" s="479">
        <f>IF('Mapa de Riesgos y Oportunidades'!$C$119="Oportunidad","NO APLICA",'Mapa de Riesgos y Oportunidades'!DY134)</f>
        <v>0</v>
      </c>
      <c r="HG4" s="479"/>
      <c r="HH4" s="479"/>
      <c r="HI4" s="105" t="s">
        <v>281</v>
      </c>
      <c r="HJ4" s="478">
        <f>IF('Mapa de Riesgos y Oportunidades'!$C$119="Oportunidad","NO APLICA",'Mapa de Riesgos y Oportunidades'!EG129)</f>
        <v>0</v>
      </c>
      <c r="HK4" s="478"/>
      <c r="HL4" s="478"/>
      <c r="HM4" s="197" t="s">
        <v>281</v>
      </c>
      <c r="HN4" s="479">
        <f>IF('Mapa de Riesgos y Oportunidades'!$C$119="Oportunidad","NO APLICA",'Mapa de Riesgos y Oportunidades'!EG134)</f>
        <v>0</v>
      </c>
      <c r="HO4" s="479"/>
      <c r="HP4" s="479"/>
      <c r="HQ4" s="105" t="s">
        <v>281</v>
      </c>
      <c r="HR4" s="478">
        <f>IF('Mapa de Riesgos y Oportunidades'!$C$119="Oportunidad","NO APLICA",'Mapa de Riesgos y Oportunidades'!EO129)</f>
        <v>0</v>
      </c>
      <c r="HS4" s="478"/>
      <c r="HT4" s="478"/>
      <c r="HU4" s="197" t="s">
        <v>281</v>
      </c>
      <c r="HV4" s="479">
        <f>IF('Mapa de Riesgos y Oportunidades'!$C$119="Oportunidad","NO APLICA",'Mapa de Riesgos y Oportunidades'!EO134)</f>
        <v>0</v>
      </c>
      <c r="HW4" s="479"/>
      <c r="HX4" s="479"/>
      <c r="HY4" s="105" t="s">
        <v>281</v>
      </c>
      <c r="HZ4" s="478">
        <f>IF('Mapa de Riesgos y Oportunidades'!$C$119="Oportunidad","NO APLICA",'Mapa de Riesgos y Oportunidades'!EW129)</f>
        <v>0</v>
      </c>
      <c r="IA4" s="478"/>
      <c r="IB4" s="478"/>
      <c r="IC4" s="197" t="s">
        <v>281</v>
      </c>
      <c r="ID4" s="479">
        <f>IF('Mapa de Riesgos y Oportunidades'!$C$119="Oportunidad","NO APLICA",'Mapa de Riesgos y Oportunidades'!EW134)</f>
        <v>0</v>
      </c>
      <c r="IE4" s="479"/>
      <c r="IF4" s="479"/>
      <c r="IG4" s="105" t="s">
        <v>281</v>
      </c>
      <c r="IH4" s="478">
        <f>IF('Mapa de Riesgos y Oportunidades'!$C$119="Oportunidad","NO APLICA",'Mapa de Riesgos y Oportunidades'!FE129)</f>
        <v>0</v>
      </c>
      <c r="II4" s="478"/>
      <c r="IJ4" s="478"/>
      <c r="IK4" s="197" t="s">
        <v>281</v>
      </c>
      <c r="IL4" s="479">
        <f>IF('Mapa de Riesgos y Oportunidades'!$C$119="Oportunidad","NO APLICA",'Mapa de Riesgos y Oportunidades'!FE134)</f>
        <v>0</v>
      </c>
      <c r="IM4" s="479"/>
      <c r="IN4" s="479"/>
    </row>
    <row r="5" spans="1:248" ht="33.75" x14ac:dyDescent="0.25">
      <c r="A5" s="63" t="s">
        <v>235</v>
      </c>
      <c r="B5" s="63" t="s">
        <v>277</v>
      </c>
      <c r="C5" s="63"/>
      <c r="D5" s="63" t="s">
        <v>238</v>
      </c>
      <c r="E5" s="57" t="s">
        <v>235</v>
      </c>
      <c r="F5" s="57" t="s">
        <v>277</v>
      </c>
      <c r="G5" s="57"/>
      <c r="H5" s="57" t="s">
        <v>238</v>
      </c>
      <c r="I5" s="63" t="s">
        <v>235</v>
      </c>
      <c r="J5" s="63" t="s">
        <v>277</v>
      </c>
      <c r="K5" s="63"/>
      <c r="L5" s="63" t="s">
        <v>238</v>
      </c>
      <c r="M5" s="57" t="s">
        <v>235</v>
      </c>
      <c r="N5" s="57" t="s">
        <v>277</v>
      </c>
      <c r="O5" s="57"/>
      <c r="P5" s="57" t="s">
        <v>238</v>
      </c>
      <c r="Q5" s="63" t="s">
        <v>235</v>
      </c>
      <c r="R5" s="63" t="s">
        <v>277</v>
      </c>
      <c r="S5" s="63"/>
      <c r="T5" s="63" t="s">
        <v>238</v>
      </c>
      <c r="U5" s="57" t="s">
        <v>235</v>
      </c>
      <c r="V5" s="57" t="s">
        <v>277</v>
      </c>
      <c r="W5" s="57"/>
      <c r="X5" s="57" t="s">
        <v>238</v>
      </c>
      <c r="Y5" s="63" t="s">
        <v>235</v>
      </c>
      <c r="Z5" s="63" t="s">
        <v>277</v>
      </c>
      <c r="AA5" s="63"/>
      <c r="AB5" s="63" t="s">
        <v>238</v>
      </c>
      <c r="AC5" s="57" t="s">
        <v>235</v>
      </c>
      <c r="AD5" s="57" t="s">
        <v>277</v>
      </c>
      <c r="AE5" s="57"/>
      <c r="AF5" s="57" t="s">
        <v>238</v>
      </c>
      <c r="AG5" s="63" t="s">
        <v>235</v>
      </c>
      <c r="AH5" s="63" t="s">
        <v>277</v>
      </c>
      <c r="AI5" s="63"/>
      <c r="AJ5" s="63" t="s">
        <v>238</v>
      </c>
      <c r="AK5" s="57" t="s">
        <v>235</v>
      </c>
      <c r="AL5" s="57" t="s">
        <v>277</v>
      </c>
      <c r="AM5" s="57"/>
      <c r="AN5" s="57" t="s">
        <v>238</v>
      </c>
      <c r="AO5" s="63" t="s">
        <v>235</v>
      </c>
      <c r="AP5" s="63" t="s">
        <v>277</v>
      </c>
      <c r="AQ5" s="63"/>
      <c r="AR5" s="63" t="s">
        <v>238</v>
      </c>
      <c r="AS5" s="57" t="s">
        <v>235</v>
      </c>
      <c r="AT5" s="57" t="s">
        <v>277</v>
      </c>
      <c r="AU5" s="57"/>
      <c r="AV5" s="57" t="s">
        <v>238</v>
      </c>
      <c r="AW5" s="63" t="s">
        <v>235</v>
      </c>
      <c r="AX5" s="63" t="s">
        <v>277</v>
      </c>
      <c r="AY5" s="63"/>
      <c r="AZ5" s="63" t="s">
        <v>238</v>
      </c>
      <c r="BA5" s="57" t="s">
        <v>235</v>
      </c>
      <c r="BB5" s="57" t="s">
        <v>277</v>
      </c>
      <c r="BC5" s="57"/>
      <c r="BD5" s="57" t="s">
        <v>238</v>
      </c>
      <c r="BE5" s="63" t="s">
        <v>235</v>
      </c>
      <c r="BF5" s="63" t="s">
        <v>277</v>
      </c>
      <c r="BG5" s="63"/>
      <c r="BH5" s="63" t="s">
        <v>238</v>
      </c>
      <c r="BI5" s="57" t="s">
        <v>235</v>
      </c>
      <c r="BJ5" s="57" t="s">
        <v>277</v>
      </c>
      <c r="BK5" s="57"/>
      <c r="BL5" s="57" t="s">
        <v>238</v>
      </c>
      <c r="BM5" s="63" t="s">
        <v>235</v>
      </c>
      <c r="BN5" s="63" t="s">
        <v>277</v>
      </c>
      <c r="BO5" s="63"/>
      <c r="BP5" s="63" t="s">
        <v>238</v>
      </c>
      <c r="BQ5" s="57" t="s">
        <v>235</v>
      </c>
      <c r="BR5" s="57" t="s">
        <v>277</v>
      </c>
      <c r="BS5" s="57"/>
      <c r="BT5" s="57" t="s">
        <v>238</v>
      </c>
      <c r="BU5" s="63" t="s">
        <v>235</v>
      </c>
      <c r="BV5" s="63" t="s">
        <v>277</v>
      </c>
      <c r="BW5" s="63"/>
      <c r="BX5" s="63" t="s">
        <v>238</v>
      </c>
      <c r="BY5" s="57" t="s">
        <v>235</v>
      </c>
      <c r="BZ5" s="57" t="s">
        <v>277</v>
      </c>
      <c r="CA5" s="57"/>
      <c r="CB5" s="57" t="s">
        <v>238</v>
      </c>
      <c r="CC5" s="63" t="s">
        <v>235</v>
      </c>
      <c r="CD5" s="63" t="s">
        <v>277</v>
      </c>
      <c r="CE5" s="63"/>
      <c r="CF5" s="63" t="s">
        <v>238</v>
      </c>
      <c r="CG5" s="57" t="s">
        <v>235</v>
      </c>
      <c r="CH5" s="57" t="s">
        <v>277</v>
      </c>
      <c r="CI5" s="57"/>
      <c r="CJ5" s="57" t="s">
        <v>238</v>
      </c>
      <c r="CK5" s="63" t="s">
        <v>235</v>
      </c>
      <c r="CL5" s="63" t="s">
        <v>277</v>
      </c>
      <c r="CM5" s="63"/>
      <c r="CN5" s="63" t="s">
        <v>238</v>
      </c>
      <c r="CO5" s="210" t="s">
        <v>235</v>
      </c>
      <c r="CP5" s="210" t="s">
        <v>277</v>
      </c>
      <c r="CQ5" s="210"/>
      <c r="CR5" s="210" t="s">
        <v>238</v>
      </c>
      <c r="CS5" s="63" t="s">
        <v>235</v>
      </c>
      <c r="CT5" s="63" t="s">
        <v>277</v>
      </c>
      <c r="CU5" s="63"/>
      <c r="CV5" s="63" t="s">
        <v>238</v>
      </c>
      <c r="CW5" s="210" t="s">
        <v>235</v>
      </c>
      <c r="CX5" s="210" t="s">
        <v>277</v>
      </c>
      <c r="CY5" s="210"/>
      <c r="CZ5" s="210" t="s">
        <v>238</v>
      </c>
      <c r="DA5" s="63" t="s">
        <v>235</v>
      </c>
      <c r="DB5" s="63" t="s">
        <v>277</v>
      </c>
      <c r="DC5" s="63"/>
      <c r="DD5" s="63" t="s">
        <v>238</v>
      </c>
      <c r="DE5" s="198" t="s">
        <v>235</v>
      </c>
      <c r="DF5" s="198" t="s">
        <v>277</v>
      </c>
      <c r="DG5" s="198"/>
      <c r="DH5" s="198" t="s">
        <v>238</v>
      </c>
      <c r="DI5" s="63" t="s">
        <v>235</v>
      </c>
      <c r="DJ5" s="63" t="s">
        <v>277</v>
      </c>
      <c r="DK5" s="63"/>
      <c r="DL5" s="63" t="s">
        <v>238</v>
      </c>
      <c r="DM5" s="210" t="s">
        <v>235</v>
      </c>
      <c r="DN5" s="210" t="s">
        <v>277</v>
      </c>
      <c r="DO5" s="210"/>
      <c r="DP5" s="210" t="s">
        <v>238</v>
      </c>
      <c r="DQ5" s="63" t="s">
        <v>235</v>
      </c>
      <c r="DR5" s="63" t="s">
        <v>277</v>
      </c>
      <c r="DS5" s="63"/>
      <c r="DT5" s="63" t="s">
        <v>238</v>
      </c>
      <c r="DU5" s="210" t="s">
        <v>235</v>
      </c>
      <c r="DV5" s="210" t="s">
        <v>277</v>
      </c>
      <c r="DW5" s="210"/>
      <c r="DX5" s="210" t="s">
        <v>238</v>
      </c>
      <c r="DY5" s="63" t="s">
        <v>235</v>
      </c>
      <c r="DZ5" s="63" t="s">
        <v>277</v>
      </c>
      <c r="EA5" s="63"/>
      <c r="EB5" s="63" t="s">
        <v>238</v>
      </c>
      <c r="EC5" s="210" t="s">
        <v>235</v>
      </c>
      <c r="ED5" s="210" t="s">
        <v>277</v>
      </c>
      <c r="EE5" s="210"/>
      <c r="EF5" s="210" t="s">
        <v>238</v>
      </c>
      <c r="EG5" s="63" t="s">
        <v>235</v>
      </c>
      <c r="EH5" s="63" t="s">
        <v>277</v>
      </c>
      <c r="EI5" s="63"/>
      <c r="EJ5" s="63" t="s">
        <v>238</v>
      </c>
      <c r="EK5" s="210" t="s">
        <v>235</v>
      </c>
      <c r="EL5" s="210" t="s">
        <v>277</v>
      </c>
      <c r="EM5" s="210"/>
      <c r="EN5" s="210" t="s">
        <v>238</v>
      </c>
      <c r="EO5" s="63" t="s">
        <v>235</v>
      </c>
      <c r="EP5" s="63" t="s">
        <v>277</v>
      </c>
      <c r="EQ5" s="63"/>
      <c r="ER5" s="63" t="s">
        <v>238</v>
      </c>
      <c r="ES5" s="210" t="s">
        <v>235</v>
      </c>
      <c r="ET5" s="210" t="s">
        <v>277</v>
      </c>
      <c r="EU5" s="210"/>
      <c r="EV5" s="210" t="s">
        <v>238</v>
      </c>
      <c r="EW5" s="63" t="s">
        <v>235</v>
      </c>
      <c r="EX5" s="63" t="s">
        <v>277</v>
      </c>
      <c r="EY5" s="63"/>
      <c r="EZ5" s="63" t="s">
        <v>238</v>
      </c>
      <c r="FA5" s="210" t="s">
        <v>235</v>
      </c>
      <c r="FB5" s="210" t="s">
        <v>277</v>
      </c>
      <c r="FC5" s="210"/>
      <c r="FD5" s="210" t="s">
        <v>238</v>
      </c>
      <c r="FE5" s="63" t="s">
        <v>235</v>
      </c>
      <c r="FF5" s="63" t="s">
        <v>277</v>
      </c>
      <c r="FG5" s="63"/>
      <c r="FH5" s="63" t="s">
        <v>238</v>
      </c>
      <c r="FI5" s="210" t="s">
        <v>235</v>
      </c>
      <c r="FJ5" s="210" t="s">
        <v>277</v>
      </c>
      <c r="FK5" s="210"/>
      <c r="FL5" s="210" t="s">
        <v>238</v>
      </c>
      <c r="FM5" s="63" t="s">
        <v>235</v>
      </c>
      <c r="FN5" s="63" t="s">
        <v>277</v>
      </c>
      <c r="FO5" s="63"/>
      <c r="FP5" s="63" t="s">
        <v>238</v>
      </c>
      <c r="FQ5" s="210" t="s">
        <v>235</v>
      </c>
      <c r="FR5" s="210" t="s">
        <v>277</v>
      </c>
      <c r="FS5" s="210"/>
      <c r="FT5" s="210" t="s">
        <v>238</v>
      </c>
      <c r="FU5" s="63" t="s">
        <v>235</v>
      </c>
      <c r="FV5" s="63" t="s">
        <v>277</v>
      </c>
      <c r="FW5" s="63"/>
      <c r="FX5" s="63" t="s">
        <v>238</v>
      </c>
      <c r="FY5" s="210" t="s">
        <v>235</v>
      </c>
      <c r="FZ5" s="210" t="s">
        <v>277</v>
      </c>
      <c r="GA5" s="210"/>
      <c r="GB5" s="210" t="s">
        <v>238</v>
      </c>
      <c r="GC5" s="63" t="s">
        <v>235</v>
      </c>
      <c r="GD5" s="63" t="s">
        <v>277</v>
      </c>
      <c r="GE5" s="63"/>
      <c r="GF5" s="63" t="s">
        <v>238</v>
      </c>
      <c r="GG5" s="210" t="s">
        <v>235</v>
      </c>
      <c r="GH5" s="210" t="s">
        <v>277</v>
      </c>
      <c r="GI5" s="210"/>
      <c r="GJ5" s="210" t="s">
        <v>238</v>
      </c>
      <c r="GK5" s="63" t="s">
        <v>235</v>
      </c>
      <c r="GL5" s="63" t="s">
        <v>277</v>
      </c>
      <c r="GM5" s="63"/>
      <c r="GN5" s="63" t="s">
        <v>238</v>
      </c>
      <c r="GO5" s="210" t="s">
        <v>235</v>
      </c>
      <c r="GP5" s="210" t="s">
        <v>277</v>
      </c>
      <c r="GQ5" s="210"/>
      <c r="GR5" s="210" t="s">
        <v>238</v>
      </c>
      <c r="GS5" s="63" t="s">
        <v>235</v>
      </c>
      <c r="GT5" s="63" t="s">
        <v>277</v>
      </c>
      <c r="GU5" s="63"/>
      <c r="GV5" s="63" t="s">
        <v>238</v>
      </c>
      <c r="GW5" s="210" t="s">
        <v>235</v>
      </c>
      <c r="GX5" s="210" t="s">
        <v>277</v>
      </c>
      <c r="GY5" s="210"/>
      <c r="GZ5" s="210" t="s">
        <v>238</v>
      </c>
      <c r="HA5" s="63" t="s">
        <v>235</v>
      </c>
      <c r="HB5" s="63" t="s">
        <v>277</v>
      </c>
      <c r="HC5" s="63"/>
      <c r="HD5" s="63" t="s">
        <v>238</v>
      </c>
      <c r="HE5" s="210" t="s">
        <v>235</v>
      </c>
      <c r="HF5" s="210" t="s">
        <v>277</v>
      </c>
      <c r="HG5" s="210"/>
      <c r="HH5" s="210" t="s">
        <v>238</v>
      </c>
      <c r="HI5" s="63" t="s">
        <v>235</v>
      </c>
      <c r="HJ5" s="63" t="s">
        <v>277</v>
      </c>
      <c r="HK5" s="63"/>
      <c r="HL5" s="63" t="s">
        <v>238</v>
      </c>
      <c r="HM5" s="210" t="s">
        <v>235</v>
      </c>
      <c r="HN5" s="210" t="s">
        <v>277</v>
      </c>
      <c r="HO5" s="210"/>
      <c r="HP5" s="210" t="s">
        <v>238</v>
      </c>
      <c r="HQ5" s="63" t="s">
        <v>235</v>
      </c>
      <c r="HR5" s="63" t="s">
        <v>277</v>
      </c>
      <c r="HS5" s="63"/>
      <c r="HT5" s="63" t="s">
        <v>238</v>
      </c>
      <c r="HU5" s="210" t="s">
        <v>235</v>
      </c>
      <c r="HV5" s="210" t="s">
        <v>277</v>
      </c>
      <c r="HW5" s="210"/>
      <c r="HX5" s="210" t="s">
        <v>238</v>
      </c>
      <c r="HY5" s="63" t="s">
        <v>235</v>
      </c>
      <c r="HZ5" s="63" t="s">
        <v>277</v>
      </c>
      <c r="IA5" s="63"/>
      <c r="IB5" s="63" t="s">
        <v>238</v>
      </c>
      <c r="IC5" s="210" t="s">
        <v>235</v>
      </c>
      <c r="ID5" s="210" t="s">
        <v>277</v>
      </c>
      <c r="IE5" s="210"/>
      <c r="IF5" s="210" t="s">
        <v>238</v>
      </c>
      <c r="IG5" s="63" t="s">
        <v>235</v>
      </c>
      <c r="IH5" s="63" t="s">
        <v>277</v>
      </c>
      <c r="II5" s="63"/>
      <c r="IJ5" s="63" t="s">
        <v>238</v>
      </c>
      <c r="IK5" s="210" t="s">
        <v>235</v>
      </c>
      <c r="IL5" s="210" t="s">
        <v>277</v>
      </c>
      <c r="IM5" s="210"/>
      <c r="IN5" s="210" t="s">
        <v>238</v>
      </c>
    </row>
    <row r="6" spans="1:248" ht="22.5" x14ac:dyDescent="0.25">
      <c r="A6" s="64" t="s">
        <v>228</v>
      </c>
      <c r="B6" s="154" t="s">
        <v>414</v>
      </c>
      <c r="C6" s="55">
        <f>IF(B6="x",15,0)+IF(B7="x",5,0)+IF(B8="x",15,0)+IF(B9="x",10,0)+IF(B10="x",15,0)+IF(B11="x",10,0)+IF(B12="x",30,0)</f>
        <v>85</v>
      </c>
      <c r="D6" s="469">
        <f>IF(C6&lt;=50,0,IF(C6&lt;=75,1,IF(C6&lt;=100,2,"Error")))</f>
        <v>2</v>
      </c>
      <c r="E6" s="64" t="s">
        <v>228</v>
      </c>
      <c r="F6" s="154" t="s">
        <v>414</v>
      </c>
      <c r="G6" s="55">
        <f>IF(F6="x",15,0)+IF(F7="x",5,0)+IF(F8="x",15,0)+IF(F9="x",10,0)+IF(F10="x",15,0)+IF(F11="x",10,0)+IF(F12="x",30,0)</f>
        <v>30</v>
      </c>
      <c r="H6" s="469">
        <f>IF(G6&lt;=50,0,IF(G6&lt;=75,1,IF(G6&lt;=100,2,"Error")))</f>
        <v>0</v>
      </c>
      <c r="I6" s="64" t="s">
        <v>228</v>
      </c>
      <c r="J6" s="154" t="s">
        <v>414</v>
      </c>
      <c r="K6" s="55">
        <f>IF(J6="x",15,0)+IF(J7="x",5,0)+IF(J8="x",15,0)+IF(J9="x",10,0)+IF(J10="x",15,0)+IF(J11="x",10,0)+IF(J12="x",30,0)</f>
        <v>30</v>
      </c>
      <c r="L6" s="469">
        <f>IF(K6&lt;=50,0,IF(K6&lt;=75,1,IF(K6&lt;=100,2,"Error")))</f>
        <v>0</v>
      </c>
      <c r="M6" s="64" t="s">
        <v>228</v>
      </c>
      <c r="N6" s="181"/>
      <c r="O6" s="55">
        <f>IF(N6="x",15,0)+IF(N7="x",5,0)+IF(N8="x",15,0)+IF(N9="x",10,0)+IF(N10="x",15,0)+IF(N11="x",10,0)+IF(N12="x",30,0)</f>
        <v>0</v>
      </c>
      <c r="P6" s="469">
        <f>IF(O6&lt;=50,0,IF(O6&lt;=75,1,IF(O6&lt;=100,2,"Error")))</f>
        <v>0</v>
      </c>
      <c r="Q6" s="64" t="s">
        <v>228</v>
      </c>
      <c r="R6" s="181"/>
      <c r="S6" s="55">
        <f>IF(R6="x",15,0)+IF(R7="x",5,0)+IF(R8="x",15,0)+IF(R9="x",10,0)+IF(R10="x",15,0)+IF(R11="x",10,0)+IF(R12="x",30,0)</f>
        <v>0</v>
      </c>
      <c r="T6" s="469">
        <f>IF(S6&lt;=50,0,IF(S6&lt;=75,1,IF(S6&lt;=100,2,"Error")))</f>
        <v>0</v>
      </c>
      <c r="U6" s="64" t="s">
        <v>228</v>
      </c>
      <c r="V6" s="170" t="s">
        <v>414</v>
      </c>
      <c r="W6" s="69">
        <f>IF(V6="x",15,0)+IF(V7="x",5,0)+IF(V8="x",15,0)+IF(V9="x",10,0)+IF(V10="x",15,0)+IF(V11="x",10,0)+IF(V12="x",30,0)</f>
        <v>85</v>
      </c>
      <c r="X6" s="469">
        <f>IF(W6&lt;=50,0,IF(W6&lt;=75,1,IF(W6&lt;=100,2,"Error")))</f>
        <v>2</v>
      </c>
      <c r="Y6" s="64" t="s">
        <v>228</v>
      </c>
      <c r="Z6" s="170" t="s">
        <v>414</v>
      </c>
      <c r="AA6" s="69">
        <f>IF(Z6="x",15,0)+IF(Z7="x",5,0)+IF(Z8="x",15,0)+IF(Z9="x",10,0)+IF(Z10="x",15,0)+IF(Z11="x",10,0)+IF(Z12="x",30,0)</f>
        <v>85</v>
      </c>
      <c r="AB6" s="469">
        <f>IF(AA6&lt;=50,0,IF(AA6&lt;=75,1,IF(AA6&lt;=100,2,"Error")))</f>
        <v>2</v>
      </c>
      <c r="AC6" s="64" t="s">
        <v>228</v>
      </c>
      <c r="AD6" s="181"/>
      <c r="AE6" s="75">
        <f>IF(AD6="x",15,0)+IF(AD7="x",5,0)+IF(AD8="x",15,0)+IF(AD9="x",10,0)+IF(AD10="x",15,0)+IF(AD11="x",10,0)+IF(AD12="x",30,0)</f>
        <v>0</v>
      </c>
      <c r="AF6" s="469">
        <f>IF(AE6&lt;=50,0,IF(AE6&lt;=75,1,IF(AE6&lt;=100,2,"Error")))</f>
        <v>0</v>
      </c>
      <c r="AG6" s="64" t="s">
        <v>228</v>
      </c>
      <c r="AH6" s="170" t="s">
        <v>414</v>
      </c>
      <c r="AI6" s="75">
        <f>IF(AH6="x",15,0)+IF(AH7="x",5,0)+IF(AH8="x",15,0)+IF(AH9="x",10,0)+IF(AH10="x",15,0)+IF(AH11="x",10,0)+IF(AH12="x",30,0)</f>
        <v>55</v>
      </c>
      <c r="AJ6" s="469">
        <f>IF(AI6&lt;=50,0,IF(AI6&lt;=75,1,IF(AI6&lt;=100,2,"Error")))</f>
        <v>1</v>
      </c>
      <c r="AK6" s="64" t="s">
        <v>228</v>
      </c>
      <c r="AL6" s="170"/>
      <c r="AM6" s="75">
        <f>IF(AL6="x",15,0)+IF(AL7="x",5,0)+IF(AL8="x",15,0)+IF(AL9="x",10,0)+IF(AL10="x",15,0)+IF(AL11="x",10,0)+IF(AL12="x",30,0)</f>
        <v>70</v>
      </c>
      <c r="AN6" s="469">
        <f>IF(AM6&lt;=50,0,IF(AM6&lt;=75,1,IF(AM6&lt;=100,2,"Error")))</f>
        <v>1</v>
      </c>
      <c r="AO6" s="64" t="s">
        <v>228</v>
      </c>
      <c r="AP6" s="170" t="s">
        <v>414</v>
      </c>
      <c r="AQ6" s="154">
        <f>IF(AP6="x",15,0)+IF(AP7="x",5,0)+IF(AP8="x",15,0)+IF(AP9="x",10,0)+IF(AP10="x",15,0)+IF(AP11="x",10,0)+IF(AP12="x",30,0)</f>
        <v>45</v>
      </c>
      <c r="AR6" s="469">
        <f>IF(AQ6&lt;=50,0,IF(AQ6&lt;=75,1,IF(AQ6&lt;=100,2,"Error")))</f>
        <v>0</v>
      </c>
      <c r="AS6" s="64" t="s">
        <v>228</v>
      </c>
      <c r="AT6" s="170" t="s">
        <v>414</v>
      </c>
      <c r="AU6" s="154">
        <f>IF(AT6="x",15,0)+IF(AT7="x",5,0)+IF(AT8="x",15,0)+IF(AT9="x",10,0)+IF(AT10="x",15,0)+IF(AT11="x",10,0)+IF(AT12="x",30,0)</f>
        <v>30</v>
      </c>
      <c r="AV6" s="469">
        <f>IF(AU6&lt;=50,0,IF(AU6&lt;=75,1,IF(AU6&lt;=100,2,"Error")))</f>
        <v>0</v>
      </c>
      <c r="AW6" s="64" t="s">
        <v>228</v>
      </c>
      <c r="AX6" s="170" t="s">
        <v>414</v>
      </c>
      <c r="AY6" s="154">
        <f>IF(AX6="x",15,0)+IF(AX7="x",5,0)+IF(AX8="x",15,0)+IF(AX9="x",10,0)+IF(AX10="x",15,0)+IF(AX11="x",10,0)+IF(AX12="x",30,0)</f>
        <v>30</v>
      </c>
      <c r="AZ6" s="469">
        <f>IF(AY6&lt;=50,0,IF(AY6&lt;=75,1,IF(AY6&lt;=100,2,"Error")))</f>
        <v>0</v>
      </c>
      <c r="BA6" s="64" t="s">
        <v>228</v>
      </c>
      <c r="BB6" s="170" t="s">
        <v>414</v>
      </c>
      <c r="BC6" s="154">
        <f>IF(BB6="x",15,0)+IF(BB7="x",5,0)+IF(BB8="x",15,0)+IF(BB9="x",10,0)+IF(BB10="x",15,0)+IF(BB11="x",10,0)+IF(BB12="x",30,0)</f>
        <v>30</v>
      </c>
      <c r="BD6" s="469">
        <f>IF(BC6&lt;=50,0,IF(BC6&lt;=75,1,IF(BC6&lt;=100,2,"Error")))</f>
        <v>0</v>
      </c>
      <c r="BE6" s="64" t="s">
        <v>228</v>
      </c>
      <c r="BF6" s="170" t="s">
        <v>414</v>
      </c>
      <c r="BG6" s="154">
        <f>IF(BF6="x",15,0)+IF(BF7="x",5,0)+IF(BF8="x",15,0)+IF(BF9="x",10,0)+IF(BF10="x",15,0)+IF(BF11="x",10,0)+IF(BF12="x",30,0)</f>
        <v>30</v>
      </c>
      <c r="BH6" s="469">
        <f>IF(BG6&lt;=50,0,IF(BG6&lt;=75,1,IF(BG6&lt;=100,2,"Error")))</f>
        <v>0</v>
      </c>
      <c r="BI6" s="64" t="s">
        <v>228</v>
      </c>
      <c r="BJ6" s="170" t="s">
        <v>414</v>
      </c>
      <c r="BK6" s="154">
        <f>IF(BJ6="x",15,0)+IF(BJ7="x",5,0)+IF(BJ8="x",15,0)+IF(BJ9="x",10,0)+IF(BJ10="x",15,0)+IF(BJ11="x",10,0)+IF(BJ12="x",30,0)</f>
        <v>30</v>
      </c>
      <c r="BL6" s="469">
        <f>IF(BK6&lt;=50,0,IF(BK6&lt;=75,1,IF(BK6&lt;=100,2,"Error")))</f>
        <v>0</v>
      </c>
      <c r="BM6" s="64" t="s">
        <v>228</v>
      </c>
      <c r="BN6" s="176" t="s">
        <v>573</v>
      </c>
      <c r="BO6" s="154">
        <f>IF(BN6="x",15,0)+IF(BN7="x",5,0)+IF(BN8="x",15,0)+IF(BN9="x",10,0)+IF(BN10="x",15,0)+IF(BN11="x",10,0)+IF(BN12="x",30,0)</f>
        <v>85</v>
      </c>
      <c r="BP6" s="469">
        <f>IF(BO6&lt;=50,0,IF(BO6&lt;=75,1,IF(BO6&lt;=100,2,"Error")))</f>
        <v>2</v>
      </c>
      <c r="BQ6" s="64" t="s">
        <v>228</v>
      </c>
      <c r="BR6" s="181"/>
      <c r="BS6" s="154">
        <f>IF(BR6="x",15,0)+IF(BR7="x",5,0)+IF(BR8="x",15,0)+IF(BR9="x",10,0)+IF(BR10="x",15,0)+IF(BR11="x",10,0)+IF(BR12="x",30,0)</f>
        <v>0</v>
      </c>
      <c r="BT6" s="469">
        <f>IF(BS6&lt;=50,0,IF(BS6&lt;=75,1,IF(BS6&lt;=100,2,"Error")))</f>
        <v>0</v>
      </c>
      <c r="BU6" s="64" t="s">
        <v>228</v>
      </c>
      <c r="BV6" s="176" t="s">
        <v>414</v>
      </c>
      <c r="BW6" s="154">
        <f>IF(BV6="x",15,0)+IF(BV7="x",5,0)+IF(BV8="x",15,0)+IF(BV9="x",10,0)+IF(BV10="x",15,0)+IF(BV11="x",10,0)+IF(BV12="x",30,0)</f>
        <v>55</v>
      </c>
      <c r="BX6" s="469">
        <f>IF(BW6&lt;=50,0,IF(BW6&lt;=75,1,IF(BW6&lt;=100,2,"Error")))</f>
        <v>1</v>
      </c>
      <c r="BY6" s="64" t="s">
        <v>228</v>
      </c>
      <c r="BZ6" s="176"/>
      <c r="CA6" s="154">
        <f>IF(BZ6="x",15,0)+IF(BZ7="x",5,0)+IF(BZ8="x",15,0)+IF(BZ9="x",10,0)+IF(BZ10="x",15,0)+IF(BZ11="x",10,0)+IF(BZ12="x",30,0)</f>
        <v>25</v>
      </c>
      <c r="CB6" s="469">
        <f>IF(CA6&lt;=50,0,IF(CA6&lt;=75,1,IF(CA6&lt;=100,2,"Error")))</f>
        <v>0</v>
      </c>
      <c r="CC6" s="64" t="s">
        <v>228</v>
      </c>
      <c r="CD6" s="176" t="s">
        <v>414</v>
      </c>
      <c r="CE6" s="154">
        <f>IF(CD6="x",15,0)+IF(CD7="x",5,0)+IF(CD8="x",15,0)+IF(CD9="x",10,0)+IF(CD10="x",15,0)+IF(CD11="x",10,0)+IF(CD12="x",30,0)</f>
        <v>55</v>
      </c>
      <c r="CF6" s="469">
        <f>IF(CE6&lt;=50,0,IF(CE6&lt;=75,1,IF(CE6&lt;=100,2,"Error")))</f>
        <v>1</v>
      </c>
      <c r="CG6" s="64" t="s">
        <v>228</v>
      </c>
      <c r="CH6" s="176"/>
      <c r="CI6" s="154">
        <f>IF(CH6="x",15,0)+IF(CH7="x",5,0)+IF(CH8="x",15,0)+IF(CH9="x",10,0)+IF(CH10="x",15,0)+IF(CH11="x",10,0)+IF(CH12="x",30,0)</f>
        <v>35</v>
      </c>
      <c r="CJ6" s="469">
        <f>IF(CI6&lt;=50,0,IF(CI6&lt;=75,1,IF(CI6&lt;=100,2,"Error")))</f>
        <v>0</v>
      </c>
      <c r="CK6" s="64" t="s">
        <v>228</v>
      </c>
      <c r="CL6" s="176" t="s">
        <v>414</v>
      </c>
      <c r="CM6" s="154">
        <f>IF(CL6="x",15,0)+IF(CL7="x",5,0)+IF(CL8="x",15,0)+IF(CL9="x",10,0)+IF(CL10="x",15,0)+IF(CL11="x",10,0)+IF(CL12="x",30,0)</f>
        <v>55</v>
      </c>
      <c r="CN6" s="469">
        <f>IF(CM6&lt;=50,0,IF(CM6&lt;=75,1,IF(CM6&lt;=100,2,"Error")))</f>
        <v>1</v>
      </c>
      <c r="CO6" s="64" t="s">
        <v>228</v>
      </c>
      <c r="CP6" s="176" t="s">
        <v>414</v>
      </c>
      <c r="CQ6" s="176">
        <f>IF(CP6="x",15,0)+IF(CP7="x",5,0)+IF(CP8="x",15,0)+IF(CP9="x",10,0)+IF(CP10="x",15,0)+IF(CP11="x",10,0)+IF(CP12="x",30,0)</f>
        <v>100</v>
      </c>
      <c r="CR6" s="469">
        <f>IF(CQ6&lt;=50,0,IF(CQ6&lt;=75,1,IF(CQ6&lt;=100,2,"Error")))</f>
        <v>2</v>
      </c>
      <c r="CS6" s="64" t="s">
        <v>228</v>
      </c>
      <c r="CT6" s="176"/>
      <c r="CU6" s="176">
        <f>IF(CT6="x",15,0)+IF(CT7="x",5,0)+IF(CT8="x",15,0)+IF(CT9="x",10,0)+IF(CT10="x",15,0)+IF(CT11="x",10,0)+IF(CT12="x",30,0)</f>
        <v>15</v>
      </c>
      <c r="CV6" s="469">
        <f>IF(CU6&lt;=50,0,IF(CU6&lt;=75,1,IF(CU6&lt;=100,2,"Error")))</f>
        <v>0</v>
      </c>
      <c r="CW6" s="64" t="s">
        <v>228</v>
      </c>
      <c r="CX6" s="176" t="s">
        <v>414</v>
      </c>
      <c r="CY6" s="176">
        <f>IF(CX6="x",15,0)+IF(CX7="x",5,0)+IF(CX8="x",15,0)+IF(CX9="x",10,0)+IF(CX10="x",15,0)+IF(CX11="x",10,0)+IF(CX12="x",30,0)</f>
        <v>40</v>
      </c>
      <c r="CZ6" s="469">
        <f>IF(CY6&lt;=50,0,IF(CY6&lt;=75,1,IF(CY6&lt;=100,2,"Error")))</f>
        <v>0</v>
      </c>
      <c r="DA6" s="64" t="s">
        <v>228</v>
      </c>
      <c r="DB6" s="176"/>
      <c r="DC6" s="176">
        <f>IF(DB6="x",15,0)+IF(DB7="x",5,0)+IF(DB8="x",15,0)+IF(DB9="x",10,0)+IF(DB10="x",15,0)+IF(DB11="x",10,0)+IF(DB12="x",30,0)</f>
        <v>0</v>
      </c>
      <c r="DD6" s="469">
        <f>IF(DC6&lt;=50,0,IF(DC6&lt;=75,1,IF(DC6&lt;=100,2,"Error")))</f>
        <v>0</v>
      </c>
      <c r="DE6" s="64" t="s">
        <v>228</v>
      </c>
      <c r="DF6" s="176"/>
      <c r="DG6" s="176">
        <f>IF(DF6="x",15,0)+IF(DF7="x",5,0)+IF(DF8="x",15,0)+IF(DF9="x",10,0)+IF(DF10="x",15,0)+IF(DF11="x",10,0)+IF(DF12="x",30,0)</f>
        <v>0</v>
      </c>
      <c r="DH6" s="469">
        <f>IF(DG6&lt;=50,0,IF(DG6&lt;=75,1,IF(DG6&lt;=100,2,"Error")))</f>
        <v>0</v>
      </c>
      <c r="DI6" s="64" t="s">
        <v>228</v>
      </c>
      <c r="DJ6" s="190"/>
      <c r="DK6" s="190">
        <f>IF(DJ6="x",15,0)+IF(DJ7="x",5,0)+IF(DJ8="x",15,0)+IF(DJ9="x",10,0)+IF(DJ10="x",15,0)+IF(DJ11="x",10,0)+IF(DJ12="x",30,0)</f>
        <v>0</v>
      </c>
      <c r="DL6" s="469">
        <f>IF(DK6&lt;=50,0,IF(DK6&lt;=75,1,IF(DK6&lt;=100,2,"Error")))</f>
        <v>0</v>
      </c>
      <c r="DM6" s="64" t="s">
        <v>228</v>
      </c>
      <c r="DN6" s="190"/>
      <c r="DO6" s="190">
        <f>IF(DN6="x",15,0)+IF(DN7="x",5,0)+IF(DN8="x",15,0)+IF(DN9="x",10,0)+IF(DN10="x",15,0)+IF(DN11="x",10,0)+IF(DN12="x",30,0)</f>
        <v>0</v>
      </c>
      <c r="DP6" s="469">
        <f>IF(DO6&lt;=50,0,IF(DO6&lt;=75,1,IF(DO6&lt;=100,2,"Error")))</f>
        <v>0</v>
      </c>
      <c r="DQ6" s="64" t="s">
        <v>228</v>
      </c>
      <c r="DR6" s="213"/>
      <c r="DS6" s="190">
        <f>IF(DR6="x",15,0)+IF(DR7="x",5,0)+IF(DR8="x",15,0)+IF(DR9="x",10,0)+IF(DR10="x",15,0)+IF(DR11="x",10,0)+IF(DR12="x",30,0)</f>
        <v>70</v>
      </c>
      <c r="DT6" s="469">
        <f>IF(DS6&lt;=50,0,IF(DS6&lt;=75,1,IF(DS6&lt;=100,2,"Error")))</f>
        <v>1</v>
      </c>
      <c r="DU6" s="64" t="s">
        <v>228</v>
      </c>
      <c r="DV6" s="213"/>
      <c r="DW6" s="190">
        <f>IF(DV6="x",15,0)+IF(DV7="x",5,0)+IF(DV8="x",15,0)+IF(DV9="x",10,0)+IF(DV10="x",15,0)+IF(DV11="x",10,0)+IF(DV12="x",30,0)</f>
        <v>20</v>
      </c>
      <c r="DX6" s="469">
        <f>IF(DW6&lt;=50,0,IF(DW6&lt;=75,1,IF(DW6&lt;=100,2,"Error")))</f>
        <v>0</v>
      </c>
      <c r="DY6" s="64" t="s">
        <v>228</v>
      </c>
      <c r="DZ6" s="190"/>
      <c r="EA6" s="190">
        <f>IF(DZ6="x",15,0)+IF(DZ7="x",5,0)+IF(DZ8="x",15,0)+IF(DZ9="x",10,0)+IF(DZ10="x",15,0)+IF(DZ11="x",10,0)+IF(DZ12="x",30,0)</f>
        <v>0</v>
      </c>
      <c r="EB6" s="469">
        <f>IF(EA6&lt;=50,0,IF(EA6&lt;=75,1,IF(EA6&lt;=100,2,"Error")))</f>
        <v>0</v>
      </c>
      <c r="EC6" s="64" t="s">
        <v>228</v>
      </c>
      <c r="ED6" s="213"/>
      <c r="EE6" s="190">
        <f>IF(ED6="x",15,0)+IF(ED7="x",5,0)+IF(ED8="x",15,0)+IF(ED9="x",10,0)+IF(ED10="x",15,0)+IF(ED11="x",10,0)+IF(ED12="x",30,0)</f>
        <v>60</v>
      </c>
      <c r="EF6" s="469">
        <f>IF(EE6&lt;=50,0,IF(EE6&lt;=75,1,IF(EE6&lt;=100,2,"Error")))</f>
        <v>1</v>
      </c>
      <c r="EG6" s="64" t="s">
        <v>228</v>
      </c>
      <c r="EH6" s="225" t="s">
        <v>414</v>
      </c>
      <c r="EI6" s="190">
        <f>IF(EH6="x",15,0)+IF(EH7="x",5,0)+IF(EH8="x",15,0)+IF(EH9="x",10,0)+IF(EH10="x",15,0)+IF(EH11="x",10,0)+IF(EH12="x",30,0)</f>
        <v>90</v>
      </c>
      <c r="EJ6" s="469">
        <f>IF(EI6&lt;=50,0,IF(EI6&lt;=75,1,IF(EI6&lt;=100,2,"Error")))</f>
        <v>2</v>
      </c>
      <c r="EK6" s="64" t="s">
        <v>228</v>
      </c>
      <c r="EL6" s="225" t="s">
        <v>414</v>
      </c>
      <c r="EM6" s="190">
        <f>IF(EL6="x",15,0)+IF(EL7="x",5,0)+IF(EL8="x",15,0)+IF(EL9="x",10,0)+IF(EL10="x",15,0)+IF(EL11="x",10,0)+IF(EL12="x",30,0)</f>
        <v>85</v>
      </c>
      <c r="EN6" s="469">
        <f>IF(EM6&lt;=50,0,IF(EM6&lt;=75,1,IF(EM6&lt;=100,2,"Error")))</f>
        <v>2</v>
      </c>
      <c r="EO6" s="64" t="s">
        <v>228</v>
      </c>
      <c r="EP6" s="225" t="s">
        <v>414</v>
      </c>
      <c r="EQ6" s="190">
        <f>IF(EP6="x",15,0)+IF(EP7="x",5,0)+IF(EP8="x",15,0)+IF(EP9="x",10,0)+IF(EP10="x",15,0)+IF(EP11="x",10,0)+IF(EP12="x",30,0)</f>
        <v>85</v>
      </c>
      <c r="ER6" s="469">
        <f>IF(EQ6&lt;=50,0,IF(EQ6&lt;=75,1,IF(EQ6&lt;=100,2,"Error")))</f>
        <v>2</v>
      </c>
      <c r="ES6" s="64" t="s">
        <v>228</v>
      </c>
      <c r="ET6" s="181"/>
      <c r="EU6" s="190">
        <f>IF(ET6="x",15,0)+IF(ET7="x",5,0)+IF(ET8="x",15,0)+IF(ET9="x",10,0)+IF(ET10="x",15,0)+IF(ET11="x",10,0)+IF(ET12="x",30,0)</f>
        <v>0</v>
      </c>
      <c r="EV6" s="469">
        <f>IF(EU6&lt;=50,0,IF(EU6&lt;=75,1,IF(EU6&lt;=100,2,"Error")))</f>
        <v>0</v>
      </c>
      <c r="EW6" s="64" t="s">
        <v>228</v>
      </c>
      <c r="EX6" s="225" t="s">
        <v>414</v>
      </c>
      <c r="EY6" s="190">
        <f>IF(EX6="x",15,0)+IF(EX7="x",5,0)+IF(EX8="x",15,0)+IF(EX9="x",10,0)+IF(EX10="x",15,0)+IF(EX11="x",10,0)+IF(EX12="x",30,0)</f>
        <v>85</v>
      </c>
      <c r="EZ6" s="469">
        <f>IF(EY6&lt;=50,0,IF(EY6&lt;=75,1,IF(EY6&lt;=100,2,"Error")))</f>
        <v>2</v>
      </c>
      <c r="FA6" s="64" t="s">
        <v>228</v>
      </c>
      <c r="FB6" s="225" t="s">
        <v>573</v>
      </c>
      <c r="FC6" s="190">
        <f>IF(FB6="x",15,0)+IF(FB7="x",5,0)+IF(FB8="x",15,0)+IF(FB9="x",10,0)+IF(FB10="x",15,0)+IF(FB11="x",10,0)+IF(FB12="x",30,0)</f>
        <v>85</v>
      </c>
      <c r="FD6" s="469">
        <f>IF(FC6&lt;=50,0,IF(FC6&lt;=75,1,IF(FC6&lt;=100,2,"Error")))</f>
        <v>2</v>
      </c>
      <c r="FE6" s="64" t="s">
        <v>228</v>
      </c>
      <c r="FF6" s="225" t="s">
        <v>414</v>
      </c>
      <c r="FG6" s="190">
        <f>IF(FF6="x",15,0)+IF(FF7="x",5,0)+IF(FF8="x",15,0)+IF(FF9="x",10,0)+IF(FF10="x",15,0)+IF(FF11="x",10,0)+IF(FF12="x",30,0)</f>
        <v>85</v>
      </c>
      <c r="FH6" s="469">
        <f>IF(FG6&lt;=50,0,IF(FG6&lt;=75,1,IF(FG6&lt;=100,2,"Error")))</f>
        <v>2</v>
      </c>
      <c r="FI6" s="64" t="s">
        <v>228</v>
      </c>
      <c r="FJ6" s="225"/>
      <c r="FK6" s="190">
        <f>IF(FJ6="x",15,0)+IF(FJ7="x",5,0)+IF(FJ8="x",15,0)+IF(FJ9="x",10,0)+IF(FJ10="x",15,0)+IF(FJ11="x",10,0)+IF(FJ12="x",30,0)</f>
        <v>35</v>
      </c>
      <c r="FL6" s="469">
        <f>IF(FK6&lt;=50,0,IF(FK6&lt;=75,1,IF(FK6&lt;=100,2,"Error")))</f>
        <v>0</v>
      </c>
      <c r="FM6" s="64" t="s">
        <v>228</v>
      </c>
      <c r="FN6" s="225" t="s">
        <v>573</v>
      </c>
      <c r="FO6" s="190">
        <f>IF(FN6="x",15,0)+IF(FN7="x",5,0)+IF(FN8="x",15,0)+IF(FN9="x",10,0)+IF(FN10="x",15,0)+IF(FN11="x",10,0)+IF(FN12="x",30,0)</f>
        <v>85</v>
      </c>
      <c r="FP6" s="469">
        <f>IF(FO6&lt;=50,0,IF(FO6&lt;=75,1,IF(FO6&lt;=100,2,"Error")))</f>
        <v>2</v>
      </c>
      <c r="FQ6" s="64" t="s">
        <v>228</v>
      </c>
      <c r="FR6" s="225" t="s">
        <v>573</v>
      </c>
      <c r="FS6" s="190">
        <f>IF(FR6="x",15,0)+IF(FR7="x",5,0)+IF(FR8="x",15,0)+IF(FR9="x",10,0)+IF(FR10="x",15,0)+IF(FR11="x",10,0)+IF(FR12="x",30,0)</f>
        <v>85</v>
      </c>
      <c r="FT6" s="469">
        <f>IF(FS6&lt;=50,0,IF(FS6&lt;=75,1,IF(FS6&lt;=100,2,"Error")))</f>
        <v>2</v>
      </c>
      <c r="FU6" s="64" t="s">
        <v>228</v>
      </c>
      <c r="FV6" s="227" t="s">
        <v>573</v>
      </c>
      <c r="FW6" s="190">
        <f>IF(FV6="x",15,0)+IF(FV7="x",5,0)+IF(FV8="x",15,0)+IF(FV9="x",10,0)+IF(FV10="x",15,0)+IF(FV11="x",10,0)+IF(FV12="x",30,0)</f>
        <v>85</v>
      </c>
      <c r="FX6" s="469">
        <f>IF(FW6&lt;=50,0,IF(FW6&lt;=75,1,IF(FW6&lt;=100,2,"Error")))</f>
        <v>2</v>
      </c>
      <c r="FY6" s="64" t="s">
        <v>228</v>
      </c>
      <c r="FZ6" s="250" t="s">
        <v>414</v>
      </c>
      <c r="GA6" s="190">
        <f>IF(FZ6="x",15,0)+IF(FZ7="x",5,0)+IF(FZ8="x",15,0)+IF(FZ9="x",10,0)+IF(FZ10="x",15,0)+IF(FZ11="x",10,0)+IF(FZ12="x",30,0)</f>
        <v>85</v>
      </c>
      <c r="GB6" s="469">
        <f>IF(GA6&lt;=50,0,IF(GA6&lt;=75,1,IF(GA6&lt;=100,2,"Error")))</f>
        <v>2</v>
      </c>
      <c r="GC6" s="64" t="s">
        <v>228</v>
      </c>
      <c r="GD6" s="249" t="s">
        <v>414</v>
      </c>
      <c r="GE6" s="190">
        <f>IF(GD6="x",15,0)+IF(GD7="x",5,0)+IF(GD8="x",15,0)+IF(GD9="x",10,0)+IF(GD10="x",15,0)+IF(GD11="x",10,0)+IF(GD12="x",30,0)</f>
        <v>75</v>
      </c>
      <c r="GF6" s="469">
        <f>IF(GE6&lt;=50,0,IF(GE6&lt;=75,1,IF(GE6&lt;=100,2,"Error")))</f>
        <v>1</v>
      </c>
      <c r="GG6" s="64" t="s">
        <v>228</v>
      </c>
      <c r="GH6" s="249" t="s">
        <v>414</v>
      </c>
      <c r="GI6" s="190">
        <f>IF(GH6="x",15,0)+IF(GH7="x",5,0)+IF(GH8="x",15,0)+IF(GH9="x",10,0)+IF(GH10="x",15,0)+IF(GH11="x",10,0)+IF(GH12="x",30,0)</f>
        <v>85</v>
      </c>
      <c r="GJ6" s="469">
        <f>IF(GI6&lt;=50,0,IF(GI6&lt;=75,1,IF(GI6&lt;=100,2,"Error")))</f>
        <v>2</v>
      </c>
      <c r="GK6" s="64" t="s">
        <v>228</v>
      </c>
      <c r="GL6" s="181"/>
      <c r="GM6" s="190">
        <f>IF(GL6="x",15,0)+IF(GL7="x",5,0)+IF(GL8="x",15,0)+IF(GL9="x",10,0)+IF(GL10="x",15,0)+IF(GL11="x",10,0)+IF(GL12="x",30,0)</f>
        <v>0</v>
      </c>
      <c r="GN6" s="469">
        <f>IF(GM6&lt;=50,0,IF(GM6&lt;=75,1,IF(GM6&lt;=100,2,"Error")))</f>
        <v>0</v>
      </c>
      <c r="GO6" s="64" t="s">
        <v>228</v>
      </c>
      <c r="GP6" s="181"/>
      <c r="GQ6" s="190">
        <f>IF(GP6="x",15,0)+IF(GP7="x",5,0)+IF(GP8="x",15,0)+IF(GP9="x",10,0)+IF(GP10="x",15,0)+IF(GP11="x",10,0)+IF(GP12="x",30,0)</f>
        <v>0</v>
      </c>
      <c r="GR6" s="469">
        <f>IF(GQ6&lt;=50,0,IF(GQ6&lt;=75,1,IF(GQ6&lt;=100,2,"Error")))</f>
        <v>0</v>
      </c>
      <c r="GS6" s="64" t="s">
        <v>228</v>
      </c>
      <c r="GT6" s="249" t="s">
        <v>414</v>
      </c>
      <c r="GU6" s="190">
        <f>IF(GT6="x",15,0)+IF(GT7="x",5,0)+IF(GT8="x",15,0)+IF(GT9="x",10,0)+IF(GT10="x",15,0)+IF(GT11="x",10,0)+IF(GT12="x",30,0)</f>
        <v>90</v>
      </c>
      <c r="GV6" s="469">
        <f>IF(GU6&lt;=50,0,IF(GU6&lt;=75,1,IF(GU6&lt;=100,2,"Error")))</f>
        <v>2</v>
      </c>
      <c r="GW6" s="64" t="s">
        <v>228</v>
      </c>
      <c r="GX6" s="181"/>
      <c r="GY6" s="190">
        <f>IF(GX6="x",15,0)+IF(GX7="x",5,0)+IF(GX8="x",15,0)+IF(GX9="x",10,0)+IF(GX10="x",15,0)+IF(GX11="x",10,0)+IF(GX12="x",30,0)</f>
        <v>0</v>
      </c>
      <c r="GZ6" s="469">
        <f>IF(GY6&lt;=50,0,IF(GY6&lt;=75,1,IF(GY6&lt;=100,2,"Error")))</f>
        <v>0</v>
      </c>
      <c r="HA6" s="64" t="s">
        <v>228</v>
      </c>
      <c r="HB6" s="190"/>
      <c r="HC6" s="190">
        <f>IF(HB6="x",15,0)+IF(HB7="x",5,0)+IF(HB8="x",15,0)+IF(HB9="x",10,0)+IF(HB10="x",15,0)+IF(HB11="x",10,0)+IF(HB12="x",30,0)</f>
        <v>0</v>
      </c>
      <c r="HD6" s="469">
        <f>IF(HC6&lt;=50,0,IF(HC6&lt;=75,1,IF(HC6&lt;=100,2,"Error")))</f>
        <v>0</v>
      </c>
      <c r="HE6" s="64" t="s">
        <v>228</v>
      </c>
      <c r="HF6" s="190"/>
      <c r="HG6" s="190">
        <f>IF(HF6="x",15,0)+IF(HF7="x",5,0)+IF(HF8="x",15,0)+IF(HF9="x",10,0)+IF(HF10="x",15,0)+IF(HF11="x",10,0)+IF(HF12="x",30,0)</f>
        <v>0</v>
      </c>
      <c r="HH6" s="469">
        <f>IF(HG6&lt;=50,0,IF(HG6&lt;=75,1,IF(HG6&lt;=100,2,"Error")))</f>
        <v>0</v>
      </c>
      <c r="HI6" s="64" t="s">
        <v>228</v>
      </c>
      <c r="HJ6" s="190"/>
      <c r="HK6" s="190">
        <f>IF(HJ6="x",15,0)+IF(HJ7="x",5,0)+IF(HJ8="x",15,0)+IF(HJ9="x",10,0)+IF(HJ10="x",15,0)+IF(HJ11="x",10,0)+IF(HJ12="x",30,0)</f>
        <v>0</v>
      </c>
      <c r="HL6" s="469">
        <f>IF(HK6&lt;=50,0,IF(HK6&lt;=75,1,IF(HK6&lt;=100,2,"Error")))</f>
        <v>0</v>
      </c>
      <c r="HM6" s="64" t="s">
        <v>228</v>
      </c>
      <c r="HN6" s="190"/>
      <c r="HO6" s="190">
        <f>IF(HN6="x",15,0)+IF(HN7="x",5,0)+IF(HN8="x",15,0)+IF(HN9="x",10,0)+IF(HN10="x",15,0)+IF(HN11="x",10,0)+IF(HN12="x",30,0)</f>
        <v>0</v>
      </c>
      <c r="HP6" s="469">
        <f>IF(HO6&lt;=50,0,IF(HO6&lt;=75,1,IF(HO6&lt;=100,2,"Error")))</f>
        <v>0</v>
      </c>
      <c r="HQ6" s="64" t="s">
        <v>228</v>
      </c>
      <c r="HR6" s="190"/>
      <c r="HS6" s="190">
        <f>IF(HR6="x",15,0)+IF(HR7="x",5,0)+IF(HR8="x",15,0)+IF(HR9="x",10,0)+IF(HR10="x",15,0)+IF(HR11="x",10,0)+IF(HR12="x",30,0)</f>
        <v>0</v>
      </c>
      <c r="HT6" s="469">
        <f>IF(HS6&lt;=50,0,IF(HS6&lt;=75,1,IF(HS6&lt;=100,2,"Error")))</f>
        <v>0</v>
      </c>
      <c r="HU6" s="64" t="s">
        <v>228</v>
      </c>
      <c r="HV6" s="190"/>
      <c r="HW6" s="190">
        <f>IF(HV6="x",15,0)+IF(HV7="x",5,0)+IF(HV8="x",15,0)+IF(HV9="x",10,0)+IF(HV10="x",15,0)+IF(HV11="x",10,0)+IF(HV12="x",30,0)</f>
        <v>0</v>
      </c>
      <c r="HX6" s="469">
        <f>IF(HW6&lt;=50,0,IF(HW6&lt;=75,1,IF(HW6&lt;=100,2,"Error")))</f>
        <v>0</v>
      </c>
      <c r="HY6" s="64" t="s">
        <v>228</v>
      </c>
      <c r="HZ6" s="190"/>
      <c r="IA6" s="190">
        <f>IF(HZ6="x",15,0)+IF(HZ7="x",5,0)+IF(HZ8="x",15,0)+IF(HZ9="x",10,0)+IF(HZ10="x",15,0)+IF(HZ11="x",10,0)+IF(HZ12="x",30,0)</f>
        <v>0</v>
      </c>
      <c r="IB6" s="469">
        <f>IF(IA6&lt;=50,0,IF(IA6&lt;=75,1,IF(IA6&lt;=100,2,"Error")))</f>
        <v>0</v>
      </c>
      <c r="IC6" s="64" t="s">
        <v>228</v>
      </c>
      <c r="ID6" s="190"/>
      <c r="IE6" s="190">
        <f>IF(ID6="x",15,0)+IF(ID7="x",5,0)+IF(ID8="x",15,0)+IF(ID9="x",10,0)+IF(ID10="x",15,0)+IF(ID11="x",10,0)+IF(ID12="x",30,0)</f>
        <v>0</v>
      </c>
      <c r="IF6" s="469">
        <f>IF(IE6&lt;=50,0,IF(IE6&lt;=75,1,IF(IE6&lt;=100,2,"Error")))</f>
        <v>0</v>
      </c>
      <c r="IG6" s="64" t="s">
        <v>228</v>
      </c>
      <c r="IH6" s="190"/>
      <c r="II6" s="190">
        <f>IF(IH6="x",15,0)+IF(IH7="x",5,0)+IF(IH8="x",15,0)+IF(IH9="x",10,0)+IF(IH10="x",15,0)+IF(IH11="x",10,0)+IF(IH12="x",30,0)</f>
        <v>0</v>
      </c>
      <c r="IJ6" s="469">
        <f>IF(II6&lt;=50,0,IF(II6&lt;=75,1,IF(II6&lt;=100,2,"Error")))</f>
        <v>0</v>
      </c>
      <c r="IK6" s="64" t="s">
        <v>228</v>
      </c>
      <c r="IL6" s="190"/>
      <c r="IM6" s="190">
        <f>IF(IL6="x",15,0)+IF(IL7="x",5,0)+IF(IL8="x",15,0)+IF(IL9="x",10,0)+IF(IL10="x",15,0)+IF(IL11="x",10,0)+IF(IL12="x",30,0)</f>
        <v>0</v>
      </c>
      <c r="IN6" s="469">
        <f>IF(IM6&lt;=50,0,IF(IM6&lt;=75,1,IF(IM6&lt;=100,2,"Error")))</f>
        <v>0</v>
      </c>
    </row>
    <row r="7" spans="1:248" ht="22.5" x14ac:dyDescent="0.25">
      <c r="A7" s="64" t="s">
        <v>229</v>
      </c>
      <c r="B7" s="154" t="s">
        <v>414</v>
      </c>
      <c r="C7" s="55"/>
      <c r="D7" s="469"/>
      <c r="E7" s="64" t="s">
        <v>229</v>
      </c>
      <c r="F7" s="154" t="s">
        <v>414</v>
      </c>
      <c r="G7" s="55"/>
      <c r="H7" s="469"/>
      <c r="I7" s="64" t="s">
        <v>229</v>
      </c>
      <c r="J7" s="154" t="s">
        <v>414</v>
      </c>
      <c r="K7" s="55"/>
      <c r="L7" s="469"/>
      <c r="M7" s="64" t="s">
        <v>229</v>
      </c>
      <c r="N7" s="181"/>
      <c r="O7" s="55"/>
      <c r="P7" s="469"/>
      <c r="Q7" s="64" t="s">
        <v>229</v>
      </c>
      <c r="R7" s="181"/>
      <c r="S7" s="55"/>
      <c r="T7" s="469"/>
      <c r="U7" s="64" t="s">
        <v>229</v>
      </c>
      <c r="V7" s="170" t="s">
        <v>414</v>
      </c>
      <c r="W7" s="69"/>
      <c r="X7" s="469"/>
      <c r="Y7" s="64" t="s">
        <v>229</v>
      </c>
      <c r="Z7" s="170" t="s">
        <v>414</v>
      </c>
      <c r="AA7" s="69"/>
      <c r="AB7" s="469"/>
      <c r="AC7" s="64" t="s">
        <v>229</v>
      </c>
      <c r="AD7" s="181"/>
      <c r="AE7" s="75"/>
      <c r="AF7" s="469"/>
      <c r="AG7" s="64" t="s">
        <v>229</v>
      </c>
      <c r="AH7" s="170" t="s">
        <v>414</v>
      </c>
      <c r="AI7" s="75"/>
      <c r="AJ7" s="469"/>
      <c r="AK7" s="64" t="s">
        <v>229</v>
      </c>
      <c r="AL7" s="170" t="s">
        <v>414</v>
      </c>
      <c r="AM7" s="75"/>
      <c r="AN7" s="469"/>
      <c r="AO7" s="64" t="s">
        <v>229</v>
      </c>
      <c r="AP7" s="170" t="s">
        <v>414</v>
      </c>
      <c r="AQ7" s="154"/>
      <c r="AR7" s="469"/>
      <c r="AS7" s="64" t="s">
        <v>229</v>
      </c>
      <c r="AT7" s="170" t="s">
        <v>414</v>
      </c>
      <c r="AU7" s="154"/>
      <c r="AV7" s="469"/>
      <c r="AW7" s="64" t="s">
        <v>229</v>
      </c>
      <c r="AX7" s="170" t="s">
        <v>414</v>
      </c>
      <c r="AY7" s="154"/>
      <c r="AZ7" s="469"/>
      <c r="BA7" s="64" t="s">
        <v>229</v>
      </c>
      <c r="BB7" s="170" t="s">
        <v>414</v>
      </c>
      <c r="BC7" s="154"/>
      <c r="BD7" s="469"/>
      <c r="BE7" s="64" t="s">
        <v>229</v>
      </c>
      <c r="BF7" s="170" t="s">
        <v>414</v>
      </c>
      <c r="BG7" s="154"/>
      <c r="BH7" s="469"/>
      <c r="BI7" s="64" t="s">
        <v>229</v>
      </c>
      <c r="BJ7" s="170" t="s">
        <v>414</v>
      </c>
      <c r="BK7" s="154"/>
      <c r="BL7" s="469"/>
      <c r="BM7" s="64" t="s">
        <v>229</v>
      </c>
      <c r="BN7" s="176" t="s">
        <v>573</v>
      </c>
      <c r="BO7" s="154"/>
      <c r="BP7" s="469"/>
      <c r="BQ7" s="64" t="s">
        <v>229</v>
      </c>
      <c r="BR7" s="181"/>
      <c r="BS7" s="154"/>
      <c r="BT7" s="469"/>
      <c r="BU7" s="64" t="s">
        <v>229</v>
      </c>
      <c r="BV7" s="176" t="s">
        <v>414</v>
      </c>
      <c r="BW7" s="154"/>
      <c r="BX7" s="469"/>
      <c r="BY7" s="64" t="s">
        <v>229</v>
      </c>
      <c r="BZ7" s="176" t="s">
        <v>414</v>
      </c>
      <c r="CA7" s="154"/>
      <c r="CB7" s="469"/>
      <c r="CC7" s="64" t="s">
        <v>229</v>
      </c>
      <c r="CD7" s="176" t="s">
        <v>414</v>
      </c>
      <c r="CE7" s="154"/>
      <c r="CF7" s="469"/>
      <c r="CG7" s="64" t="s">
        <v>229</v>
      </c>
      <c r="CH7" s="176" t="s">
        <v>414</v>
      </c>
      <c r="CI7" s="154"/>
      <c r="CJ7" s="469"/>
      <c r="CK7" s="64" t="s">
        <v>229</v>
      </c>
      <c r="CL7" s="176" t="s">
        <v>414</v>
      </c>
      <c r="CM7" s="154"/>
      <c r="CN7" s="469"/>
      <c r="CO7" s="64" t="s">
        <v>229</v>
      </c>
      <c r="CP7" s="176" t="s">
        <v>414</v>
      </c>
      <c r="CQ7" s="176"/>
      <c r="CR7" s="469"/>
      <c r="CS7" s="64" t="s">
        <v>229</v>
      </c>
      <c r="CT7" s="176" t="s">
        <v>414</v>
      </c>
      <c r="CU7" s="176"/>
      <c r="CV7" s="469"/>
      <c r="CW7" s="64" t="s">
        <v>229</v>
      </c>
      <c r="CX7" s="176" t="s">
        <v>414</v>
      </c>
      <c r="CY7" s="176"/>
      <c r="CZ7" s="469"/>
      <c r="DA7" s="64" t="s">
        <v>229</v>
      </c>
      <c r="DB7" s="176"/>
      <c r="DC7" s="176"/>
      <c r="DD7" s="469"/>
      <c r="DE7" s="64" t="s">
        <v>229</v>
      </c>
      <c r="DF7" s="176"/>
      <c r="DG7" s="176"/>
      <c r="DH7" s="469"/>
      <c r="DI7" s="64" t="s">
        <v>229</v>
      </c>
      <c r="DJ7" s="190"/>
      <c r="DK7" s="190"/>
      <c r="DL7" s="469"/>
      <c r="DM7" s="64" t="s">
        <v>229</v>
      </c>
      <c r="DN7" s="190"/>
      <c r="DO7" s="190"/>
      <c r="DP7" s="469"/>
      <c r="DQ7" s="64" t="s">
        <v>229</v>
      </c>
      <c r="DR7" s="213" t="s">
        <v>414</v>
      </c>
      <c r="DS7" s="190"/>
      <c r="DT7" s="469"/>
      <c r="DU7" s="64" t="s">
        <v>229</v>
      </c>
      <c r="DV7" s="213"/>
      <c r="DW7" s="190"/>
      <c r="DX7" s="469"/>
      <c r="DY7" s="64" t="s">
        <v>229</v>
      </c>
      <c r="DZ7" s="190"/>
      <c r="EA7" s="190"/>
      <c r="EB7" s="469"/>
      <c r="EC7" s="64" t="s">
        <v>229</v>
      </c>
      <c r="ED7" s="213" t="s">
        <v>414</v>
      </c>
      <c r="EE7" s="190"/>
      <c r="EF7" s="469"/>
      <c r="EG7" s="64" t="s">
        <v>229</v>
      </c>
      <c r="EH7" s="225" t="s">
        <v>414</v>
      </c>
      <c r="EI7" s="190"/>
      <c r="EJ7" s="469"/>
      <c r="EK7" s="64" t="s">
        <v>229</v>
      </c>
      <c r="EL7" s="225" t="s">
        <v>414</v>
      </c>
      <c r="EM7" s="190"/>
      <c r="EN7" s="469"/>
      <c r="EO7" s="64" t="s">
        <v>229</v>
      </c>
      <c r="EP7" s="225" t="s">
        <v>414</v>
      </c>
      <c r="EQ7" s="190"/>
      <c r="ER7" s="469"/>
      <c r="ES7" s="64" t="s">
        <v>229</v>
      </c>
      <c r="ET7" s="181"/>
      <c r="EU7" s="190"/>
      <c r="EV7" s="469"/>
      <c r="EW7" s="64" t="s">
        <v>229</v>
      </c>
      <c r="EX7" s="225" t="s">
        <v>414</v>
      </c>
      <c r="EY7" s="190"/>
      <c r="EZ7" s="469"/>
      <c r="FA7" s="64" t="s">
        <v>229</v>
      </c>
      <c r="FB7" s="225" t="s">
        <v>573</v>
      </c>
      <c r="FC7" s="190"/>
      <c r="FD7" s="469"/>
      <c r="FE7" s="64" t="s">
        <v>229</v>
      </c>
      <c r="FF7" s="225" t="s">
        <v>414</v>
      </c>
      <c r="FG7" s="190"/>
      <c r="FH7" s="469"/>
      <c r="FI7" s="64" t="s">
        <v>229</v>
      </c>
      <c r="FJ7" s="225" t="s">
        <v>414</v>
      </c>
      <c r="FK7" s="190"/>
      <c r="FL7" s="469"/>
      <c r="FM7" s="64" t="s">
        <v>229</v>
      </c>
      <c r="FN7" s="225" t="s">
        <v>573</v>
      </c>
      <c r="FO7" s="190"/>
      <c r="FP7" s="469"/>
      <c r="FQ7" s="64" t="s">
        <v>229</v>
      </c>
      <c r="FR7" s="225" t="s">
        <v>573</v>
      </c>
      <c r="FS7" s="190"/>
      <c r="FT7" s="469"/>
      <c r="FU7" s="64" t="s">
        <v>229</v>
      </c>
      <c r="FV7" s="227" t="s">
        <v>573</v>
      </c>
      <c r="FW7" s="190"/>
      <c r="FX7" s="469"/>
      <c r="FY7" s="64" t="s">
        <v>229</v>
      </c>
      <c r="FZ7" s="250" t="s">
        <v>414</v>
      </c>
      <c r="GA7" s="190"/>
      <c r="GB7" s="469"/>
      <c r="GC7" s="64" t="s">
        <v>229</v>
      </c>
      <c r="GD7" s="249" t="s">
        <v>414</v>
      </c>
      <c r="GE7" s="190"/>
      <c r="GF7" s="469"/>
      <c r="GG7" s="64" t="s">
        <v>229</v>
      </c>
      <c r="GH7" s="249" t="s">
        <v>414</v>
      </c>
      <c r="GI7" s="190"/>
      <c r="GJ7" s="469"/>
      <c r="GK7" s="64" t="s">
        <v>229</v>
      </c>
      <c r="GL7" s="181"/>
      <c r="GM7" s="190"/>
      <c r="GN7" s="469"/>
      <c r="GO7" s="64" t="s">
        <v>229</v>
      </c>
      <c r="GP7" s="181"/>
      <c r="GQ7" s="190"/>
      <c r="GR7" s="469"/>
      <c r="GS7" s="64" t="s">
        <v>229</v>
      </c>
      <c r="GT7" s="249" t="s">
        <v>414</v>
      </c>
      <c r="GU7" s="190"/>
      <c r="GV7" s="469"/>
      <c r="GW7" s="64" t="s">
        <v>229</v>
      </c>
      <c r="GX7" s="181"/>
      <c r="GY7" s="190"/>
      <c r="GZ7" s="469"/>
      <c r="HA7" s="64" t="s">
        <v>229</v>
      </c>
      <c r="HB7" s="190"/>
      <c r="HC7" s="190"/>
      <c r="HD7" s="469"/>
      <c r="HE7" s="64" t="s">
        <v>229</v>
      </c>
      <c r="HF7" s="190"/>
      <c r="HG7" s="190"/>
      <c r="HH7" s="469"/>
      <c r="HI7" s="64" t="s">
        <v>229</v>
      </c>
      <c r="HJ7" s="190"/>
      <c r="HK7" s="190"/>
      <c r="HL7" s="469"/>
      <c r="HM7" s="64" t="s">
        <v>229</v>
      </c>
      <c r="HN7" s="190"/>
      <c r="HO7" s="190"/>
      <c r="HP7" s="469"/>
      <c r="HQ7" s="64" t="s">
        <v>229</v>
      </c>
      <c r="HR7" s="190"/>
      <c r="HS7" s="190"/>
      <c r="HT7" s="469"/>
      <c r="HU7" s="64" t="s">
        <v>229</v>
      </c>
      <c r="HV7" s="190"/>
      <c r="HW7" s="190"/>
      <c r="HX7" s="469"/>
      <c r="HY7" s="64" t="s">
        <v>229</v>
      </c>
      <c r="HZ7" s="190"/>
      <c r="IA7" s="190"/>
      <c r="IB7" s="469"/>
      <c r="IC7" s="64" t="s">
        <v>229</v>
      </c>
      <c r="ID7" s="190"/>
      <c r="IE7" s="190"/>
      <c r="IF7" s="469"/>
      <c r="IG7" s="64" t="s">
        <v>229</v>
      </c>
      <c r="IH7" s="190"/>
      <c r="II7" s="190"/>
      <c r="IJ7" s="469"/>
      <c r="IK7" s="64" t="s">
        <v>229</v>
      </c>
      <c r="IL7" s="190"/>
      <c r="IM7" s="190"/>
      <c r="IN7" s="469"/>
    </row>
    <row r="8" spans="1:248" ht="22.5" customHeight="1" x14ac:dyDescent="0.25">
      <c r="A8" s="64" t="s">
        <v>230</v>
      </c>
      <c r="B8" s="154"/>
      <c r="C8" s="55"/>
      <c r="D8" s="469"/>
      <c r="E8" s="64" t="s">
        <v>230</v>
      </c>
      <c r="F8" s="154"/>
      <c r="G8" s="55"/>
      <c r="H8" s="469"/>
      <c r="I8" s="64" t="s">
        <v>230</v>
      </c>
      <c r="J8" s="154"/>
      <c r="K8" s="55"/>
      <c r="L8" s="469"/>
      <c r="M8" s="64" t="s">
        <v>230</v>
      </c>
      <c r="N8" s="181"/>
      <c r="O8" s="55"/>
      <c r="P8" s="469"/>
      <c r="Q8" s="64" t="s">
        <v>230</v>
      </c>
      <c r="R8" s="181"/>
      <c r="S8" s="55"/>
      <c r="T8" s="469"/>
      <c r="U8" s="64" t="s">
        <v>230</v>
      </c>
      <c r="V8" s="170"/>
      <c r="W8" s="69"/>
      <c r="X8" s="469"/>
      <c r="Y8" s="64" t="s">
        <v>230</v>
      </c>
      <c r="Z8" s="170"/>
      <c r="AA8" s="69"/>
      <c r="AB8" s="469"/>
      <c r="AC8" s="64" t="s">
        <v>230</v>
      </c>
      <c r="AD8" s="181"/>
      <c r="AE8" s="75"/>
      <c r="AF8" s="469"/>
      <c r="AG8" s="64" t="s">
        <v>230</v>
      </c>
      <c r="AH8" s="170"/>
      <c r="AI8" s="75"/>
      <c r="AJ8" s="469"/>
      <c r="AK8" s="64" t="s">
        <v>230</v>
      </c>
      <c r="AL8" s="170"/>
      <c r="AM8" s="75"/>
      <c r="AN8" s="469"/>
      <c r="AO8" s="64" t="s">
        <v>230</v>
      </c>
      <c r="AP8" s="170"/>
      <c r="AQ8" s="154"/>
      <c r="AR8" s="469"/>
      <c r="AS8" s="64" t="s">
        <v>230</v>
      </c>
      <c r="AT8" s="170"/>
      <c r="AU8" s="154"/>
      <c r="AV8" s="469"/>
      <c r="AW8" s="64" t="s">
        <v>230</v>
      </c>
      <c r="AX8" s="170"/>
      <c r="AY8" s="154"/>
      <c r="AZ8" s="469"/>
      <c r="BA8" s="64" t="s">
        <v>230</v>
      </c>
      <c r="BB8" s="170"/>
      <c r="BC8" s="154"/>
      <c r="BD8" s="469"/>
      <c r="BE8" s="64" t="s">
        <v>230</v>
      </c>
      <c r="BF8" s="170"/>
      <c r="BG8" s="154"/>
      <c r="BH8" s="469"/>
      <c r="BI8" s="64" t="s">
        <v>230</v>
      </c>
      <c r="BJ8" s="170"/>
      <c r="BK8" s="154"/>
      <c r="BL8" s="469"/>
      <c r="BM8" s="64" t="s">
        <v>230</v>
      </c>
      <c r="BN8" s="176"/>
      <c r="BO8" s="154"/>
      <c r="BP8" s="469"/>
      <c r="BQ8" s="64" t="s">
        <v>230</v>
      </c>
      <c r="BR8" s="181"/>
      <c r="BS8" s="154"/>
      <c r="BT8" s="469"/>
      <c r="BU8" s="64" t="s">
        <v>230</v>
      </c>
      <c r="BV8" s="176"/>
      <c r="BW8" s="154"/>
      <c r="BX8" s="469"/>
      <c r="BY8" s="64" t="s">
        <v>230</v>
      </c>
      <c r="BZ8" s="176"/>
      <c r="CA8" s="154"/>
      <c r="CB8" s="469"/>
      <c r="CC8" s="64" t="s">
        <v>230</v>
      </c>
      <c r="CD8" s="176"/>
      <c r="CE8" s="154"/>
      <c r="CF8" s="469"/>
      <c r="CG8" s="64" t="s">
        <v>230</v>
      </c>
      <c r="CH8" s="176" t="s">
        <v>414</v>
      </c>
      <c r="CI8" s="154"/>
      <c r="CJ8" s="469"/>
      <c r="CK8" s="64" t="s">
        <v>230</v>
      </c>
      <c r="CL8" s="176"/>
      <c r="CM8" s="154"/>
      <c r="CN8" s="469"/>
      <c r="CO8" s="64" t="s">
        <v>230</v>
      </c>
      <c r="CP8" s="176" t="s">
        <v>414</v>
      </c>
      <c r="CQ8" s="176"/>
      <c r="CR8" s="469"/>
      <c r="CS8" s="64" t="s">
        <v>230</v>
      </c>
      <c r="CT8" s="176"/>
      <c r="CU8" s="176"/>
      <c r="CV8" s="469"/>
      <c r="CW8" s="64" t="s">
        <v>230</v>
      </c>
      <c r="CX8" s="176"/>
      <c r="CY8" s="176"/>
      <c r="CZ8" s="469"/>
      <c r="DA8" s="64" t="s">
        <v>230</v>
      </c>
      <c r="DB8" s="176"/>
      <c r="DC8" s="176"/>
      <c r="DD8" s="469"/>
      <c r="DE8" s="64" t="s">
        <v>230</v>
      </c>
      <c r="DF8" s="176"/>
      <c r="DG8" s="176"/>
      <c r="DH8" s="469"/>
      <c r="DI8" s="64" t="s">
        <v>230</v>
      </c>
      <c r="DJ8" s="190"/>
      <c r="DK8" s="190"/>
      <c r="DL8" s="469"/>
      <c r="DM8" s="64" t="s">
        <v>230</v>
      </c>
      <c r="DN8" s="190"/>
      <c r="DO8" s="190"/>
      <c r="DP8" s="469"/>
      <c r="DQ8" s="64" t="s">
        <v>230</v>
      </c>
      <c r="DR8" s="213"/>
      <c r="DS8" s="190"/>
      <c r="DT8" s="469"/>
      <c r="DU8" s="64" t="s">
        <v>230</v>
      </c>
      <c r="DV8" s="213"/>
      <c r="DW8" s="190"/>
      <c r="DX8" s="469"/>
      <c r="DY8" s="64" t="s">
        <v>230</v>
      </c>
      <c r="DZ8" s="190"/>
      <c r="EA8" s="190"/>
      <c r="EB8" s="469"/>
      <c r="EC8" s="64" t="s">
        <v>230</v>
      </c>
      <c r="ED8" s="213"/>
      <c r="EE8" s="190"/>
      <c r="EF8" s="469"/>
      <c r="EG8" s="64" t="s">
        <v>230</v>
      </c>
      <c r="EH8" s="225" t="s">
        <v>414</v>
      </c>
      <c r="EI8" s="190"/>
      <c r="EJ8" s="469"/>
      <c r="EK8" s="64" t="s">
        <v>230</v>
      </c>
      <c r="EL8" s="225"/>
      <c r="EM8" s="190"/>
      <c r="EN8" s="469"/>
      <c r="EO8" s="64" t="s">
        <v>230</v>
      </c>
      <c r="EP8" s="225"/>
      <c r="EQ8" s="190"/>
      <c r="ER8" s="469"/>
      <c r="ES8" s="64" t="s">
        <v>230</v>
      </c>
      <c r="ET8" s="181"/>
      <c r="EU8" s="190"/>
      <c r="EV8" s="469"/>
      <c r="EW8" s="64" t="s">
        <v>230</v>
      </c>
      <c r="EX8" s="225"/>
      <c r="EY8" s="190"/>
      <c r="EZ8" s="469"/>
      <c r="FA8" s="64" t="s">
        <v>230</v>
      </c>
      <c r="FB8" s="225"/>
      <c r="FC8" s="190"/>
      <c r="FD8" s="469"/>
      <c r="FE8" s="64" t="s">
        <v>230</v>
      </c>
      <c r="FF8" s="225"/>
      <c r="FG8" s="190"/>
      <c r="FH8" s="469"/>
      <c r="FI8" s="64" t="s">
        <v>230</v>
      </c>
      <c r="FJ8" s="225" t="s">
        <v>414</v>
      </c>
      <c r="FK8" s="190"/>
      <c r="FL8" s="469"/>
      <c r="FM8" s="64" t="s">
        <v>230</v>
      </c>
      <c r="FN8" s="225"/>
      <c r="FO8" s="190"/>
      <c r="FP8" s="469"/>
      <c r="FQ8" s="64" t="s">
        <v>230</v>
      </c>
      <c r="FR8" s="225"/>
      <c r="FS8" s="190"/>
      <c r="FT8" s="469"/>
      <c r="FU8" s="64" t="s">
        <v>230</v>
      </c>
      <c r="FV8" s="227"/>
      <c r="FW8" s="190"/>
      <c r="FX8" s="469"/>
      <c r="FY8" s="64" t="s">
        <v>230</v>
      </c>
      <c r="FZ8" s="250"/>
      <c r="GA8" s="190"/>
      <c r="GB8" s="469"/>
      <c r="GC8" s="64" t="s">
        <v>230</v>
      </c>
      <c r="GD8" s="249"/>
      <c r="GE8" s="190"/>
      <c r="GF8" s="469"/>
      <c r="GG8" s="64" t="s">
        <v>230</v>
      </c>
      <c r="GH8" s="249"/>
      <c r="GI8" s="190"/>
      <c r="GJ8" s="469"/>
      <c r="GK8" s="64" t="s">
        <v>230</v>
      </c>
      <c r="GL8" s="181"/>
      <c r="GM8" s="190"/>
      <c r="GN8" s="469"/>
      <c r="GO8" s="64" t="s">
        <v>230</v>
      </c>
      <c r="GP8" s="181"/>
      <c r="GQ8" s="190"/>
      <c r="GR8" s="469"/>
      <c r="GS8" s="64" t="s">
        <v>230</v>
      </c>
      <c r="GT8" s="249" t="s">
        <v>414</v>
      </c>
      <c r="GU8" s="190"/>
      <c r="GV8" s="469"/>
      <c r="GW8" s="64" t="s">
        <v>230</v>
      </c>
      <c r="GX8" s="181"/>
      <c r="GY8" s="190"/>
      <c r="GZ8" s="469"/>
      <c r="HA8" s="64" t="s">
        <v>230</v>
      </c>
      <c r="HB8" s="190"/>
      <c r="HC8" s="190"/>
      <c r="HD8" s="469"/>
      <c r="HE8" s="64" t="s">
        <v>230</v>
      </c>
      <c r="HF8" s="190"/>
      <c r="HG8" s="190"/>
      <c r="HH8" s="469"/>
      <c r="HI8" s="64" t="s">
        <v>230</v>
      </c>
      <c r="HJ8" s="190"/>
      <c r="HK8" s="190"/>
      <c r="HL8" s="469"/>
      <c r="HM8" s="64" t="s">
        <v>230</v>
      </c>
      <c r="HN8" s="190"/>
      <c r="HO8" s="190"/>
      <c r="HP8" s="469"/>
      <c r="HQ8" s="64" t="s">
        <v>230</v>
      </c>
      <c r="HR8" s="190"/>
      <c r="HS8" s="190"/>
      <c r="HT8" s="469"/>
      <c r="HU8" s="64" t="s">
        <v>230</v>
      </c>
      <c r="HV8" s="190"/>
      <c r="HW8" s="190"/>
      <c r="HX8" s="469"/>
      <c r="HY8" s="64" t="s">
        <v>230</v>
      </c>
      <c r="HZ8" s="190"/>
      <c r="IA8" s="190"/>
      <c r="IB8" s="469"/>
      <c r="IC8" s="64" t="s">
        <v>230</v>
      </c>
      <c r="ID8" s="190"/>
      <c r="IE8" s="190"/>
      <c r="IF8" s="469"/>
      <c r="IG8" s="64" t="s">
        <v>230</v>
      </c>
      <c r="IH8" s="190"/>
      <c r="II8" s="190"/>
      <c r="IJ8" s="469"/>
      <c r="IK8" s="64" t="s">
        <v>230</v>
      </c>
      <c r="IL8" s="190"/>
      <c r="IM8" s="190"/>
      <c r="IN8" s="469"/>
    </row>
    <row r="9" spans="1:248" ht="22.5" customHeight="1" x14ac:dyDescent="0.25">
      <c r="A9" s="64" t="s">
        <v>231</v>
      </c>
      <c r="B9" s="154" t="s">
        <v>414</v>
      </c>
      <c r="C9" s="55"/>
      <c r="D9" s="469"/>
      <c r="E9" s="64" t="s">
        <v>231</v>
      </c>
      <c r="F9" s="154" t="s">
        <v>414</v>
      </c>
      <c r="G9" s="55"/>
      <c r="H9" s="469"/>
      <c r="I9" s="64" t="s">
        <v>231</v>
      </c>
      <c r="J9" s="154" t="s">
        <v>414</v>
      </c>
      <c r="K9" s="55"/>
      <c r="L9" s="469"/>
      <c r="M9" s="64" t="s">
        <v>231</v>
      </c>
      <c r="N9" s="181"/>
      <c r="O9" s="55"/>
      <c r="P9" s="469"/>
      <c r="Q9" s="64" t="s">
        <v>231</v>
      </c>
      <c r="R9" s="181"/>
      <c r="S9" s="55"/>
      <c r="T9" s="469"/>
      <c r="U9" s="64" t="s">
        <v>231</v>
      </c>
      <c r="V9" s="170" t="s">
        <v>414</v>
      </c>
      <c r="W9" s="69"/>
      <c r="X9" s="469"/>
      <c r="Y9" s="64" t="s">
        <v>231</v>
      </c>
      <c r="Z9" s="170" t="s">
        <v>414</v>
      </c>
      <c r="AA9" s="69"/>
      <c r="AB9" s="469"/>
      <c r="AC9" s="64" t="s">
        <v>231</v>
      </c>
      <c r="AD9" s="181"/>
      <c r="AE9" s="75"/>
      <c r="AF9" s="469"/>
      <c r="AG9" s="64" t="s">
        <v>231</v>
      </c>
      <c r="AH9" s="170" t="s">
        <v>414</v>
      </c>
      <c r="AI9" s="75"/>
      <c r="AJ9" s="469"/>
      <c r="AK9" s="64" t="s">
        <v>231</v>
      </c>
      <c r="AL9" s="170" t="s">
        <v>414</v>
      </c>
      <c r="AM9" s="75"/>
      <c r="AN9" s="469"/>
      <c r="AO9" s="64" t="s">
        <v>231</v>
      </c>
      <c r="AP9" s="170" t="s">
        <v>414</v>
      </c>
      <c r="AQ9" s="154"/>
      <c r="AR9" s="469"/>
      <c r="AS9" s="64" t="s">
        <v>231</v>
      </c>
      <c r="AT9" s="170" t="s">
        <v>414</v>
      </c>
      <c r="AU9" s="154"/>
      <c r="AV9" s="469"/>
      <c r="AW9" s="64" t="s">
        <v>231</v>
      </c>
      <c r="AX9" s="170" t="s">
        <v>414</v>
      </c>
      <c r="AY9" s="154"/>
      <c r="AZ9" s="469"/>
      <c r="BA9" s="64" t="s">
        <v>231</v>
      </c>
      <c r="BB9" s="170" t="s">
        <v>414</v>
      </c>
      <c r="BC9" s="154"/>
      <c r="BD9" s="469"/>
      <c r="BE9" s="64" t="s">
        <v>231</v>
      </c>
      <c r="BF9" s="170" t="s">
        <v>414</v>
      </c>
      <c r="BG9" s="154"/>
      <c r="BH9" s="469"/>
      <c r="BI9" s="64" t="s">
        <v>231</v>
      </c>
      <c r="BJ9" s="170" t="s">
        <v>414</v>
      </c>
      <c r="BK9" s="154"/>
      <c r="BL9" s="469"/>
      <c r="BM9" s="64" t="s">
        <v>231</v>
      </c>
      <c r="BN9" s="176" t="s">
        <v>573</v>
      </c>
      <c r="BO9" s="154"/>
      <c r="BP9" s="469"/>
      <c r="BQ9" s="64" t="s">
        <v>231</v>
      </c>
      <c r="BR9" s="181"/>
      <c r="BS9" s="154"/>
      <c r="BT9" s="469"/>
      <c r="BU9" s="64" t="s">
        <v>231</v>
      </c>
      <c r="BV9" s="176" t="s">
        <v>414</v>
      </c>
      <c r="BW9" s="154"/>
      <c r="BX9" s="469"/>
      <c r="BY9" s="64" t="s">
        <v>231</v>
      </c>
      <c r="BZ9" s="176" t="s">
        <v>414</v>
      </c>
      <c r="CA9" s="154"/>
      <c r="CB9" s="469"/>
      <c r="CC9" s="64" t="s">
        <v>231</v>
      </c>
      <c r="CD9" s="176" t="s">
        <v>414</v>
      </c>
      <c r="CE9" s="154"/>
      <c r="CF9" s="469"/>
      <c r="CG9" s="64" t="s">
        <v>231</v>
      </c>
      <c r="CH9" s="176"/>
      <c r="CI9" s="154"/>
      <c r="CJ9" s="469"/>
      <c r="CK9" s="64" t="s">
        <v>231</v>
      </c>
      <c r="CL9" s="176" t="s">
        <v>414</v>
      </c>
      <c r="CM9" s="154"/>
      <c r="CN9" s="469"/>
      <c r="CO9" s="64" t="s">
        <v>231</v>
      </c>
      <c r="CP9" s="176" t="s">
        <v>414</v>
      </c>
      <c r="CQ9" s="176"/>
      <c r="CR9" s="469"/>
      <c r="CS9" s="64" t="s">
        <v>231</v>
      </c>
      <c r="CT9" s="176" t="s">
        <v>414</v>
      </c>
      <c r="CU9" s="176"/>
      <c r="CV9" s="469"/>
      <c r="CW9" s="64" t="s">
        <v>231</v>
      </c>
      <c r="CX9" s="176" t="s">
        <v>414</v>
      </c>
      <c r="CY9" s="176"/>
      <c r="CZ9" s="469"/>
      <c r="DA9" s="64" t="s">
        <v>231</v>
      </c>
      <c r="DB9" s="176"/>
      <c r="DC9" s="176"/>
      <c r="DD9" s="469"/>
      <c r="DE9" s="64" t="s">
        <v>231</v>
      </c>
      <c r="DF9" s="176"/>
      <c r="DG9" s="176"/>
      <c r="DH9" s="469"/>
      <c r="DI9" s="64" t="s">
        <v>231</v>
      </c>
      <c r="DJ9" s="190"/>
      <c r="DK9" s="190"/>
      <c r="DL9" s="469"/>
      <c r="DM9" s="64" t="s">
        <v>231</v>
      </c>
      <c r="DN9" s="190"/>
      <c r="DO9" s="190"/>
      <c r="DP9" s="469"/>
      <c r="DQ9" s="64" t="s">
        <v>231</v>
      </c>
      <c r="DR9" s="213" t="s">
        <v>414</v>
      </c>
      <c r="DS9" s="190"/>
      <c r="DT9" s="469"/>
      <c r="DU9" s="64" t="s">
        <v>231</v>
      </c>
      <c r="DV9" s="213" t="s">
        <v>414</v>
      </c>
      <c r="DW9" s="190"/>
      <c r="DX9" s="469"/>
      <c r="DY9" s="64" t="s">
        <v>231</v>
      </c>
      <c r="DZ9" s="190"/>
      <c r="EA9" s="190"/>
      <c r="EB9" s="469"/>
      <c r="EC9" s="64" t="s">
        <v>231</v>
      </c>
      <c r="ED9" s="213" t="s">
        <v>414</v>
      </c>
      <c r="EE9" s="190"/>
      <c r="EF9" s="469"/>
      <c r="EG9" s="64" t="s">
        <v>231</v>
      </c>
      <c r="EH9" s="225"/>
      <c r="EI9" s="190"/>
      <c r="EJ9" s="469"/>
      <c r="EK9" s="64" t="s">
        <v>231</v>
      </c>
      <c r="EL9" s="225" t="s">
        <v>414</v>
      </c>
      <c r="EM9" s="190"/>
      <c r="EN9" s="469"/>
      <c r="EO9" s="64" t="s">
        <v>231</v>
      </c>
      <c r="EP9" s="225" t="s">
        <v>414</v>
      </c>
      <c r="EQ9" s="190"/>
      <c r="ER9" s="469"/>
      <c r="ES9" s="64" t="s">
        <v>231</v>
      </c>
      <c r="ET9" s="181"/>
      <c r="EU9" s="190"/>
      <c r="EV9" s="469"/>
      <c r="EW9" s="64" t="s">
        <v>231</v>
      </c>
      <c r="EX9" s="225" t="s">
        <v>414</v>
      </c>
      <c r="EY9" s="190"/>
      <c r="EZ9" s="469"/>
      <c r="FA9" s="64" t="s">
        <v>231</v>
      </c>
      <c r="FB9" s="225" t="s">
        <v>573</v>
      </c>
      <c r="FC9" s="190"/>
      <c r="FD9" s="469"/>
      <c r="FE9" s="64" t="s">
        <v>231</v>
      </c>
      <c r="FF9" s="225" t="s">
        <v>414</v>
      </c>
      <c r="FG9" s="190"/>
      <c r="FH9" s="469"/>
      <c r="FI9" s="64" t="s">
        <v>231</v>
      </c>
      <c r="FJ9" s="225"/>
      <c r="FK9" s="190"/>
      <c r="FL9" s="469"/>
      <c r="FM9" s="64" t="s">
        <v>231</v>
      </c>
      <c r="FN9" s="225" t="s">
        <v>573</v>
      </c>
      <c r="FO9" s="190"/>
      <c r="FP9" s="469"/>
      <c r="FQ9" s="64" t="s">
        <v>231</v>
      </c>
      <c r="FR9" s="225" t="s">
        <v>573</v>
      </c>
      <c r="FS9" s="190"/>
      <c r="FT9" s="469"/>
      <c r="FU9" s="64" t="s">
        <v>231</v>
      </c>
      <c r="FV9" s="227" t="s">
        <v>573</v>
      </c>
      <c r="FW9" s="190"/>
      <c r="FX9" s="469"/>
      <c r="FY9" s="64" t="s">
        <v>231</v>
      </c>
      <c r="FZ9" s="250" t="s">
        <v>414</v>
      </c>
      <c r="GA9" s="190"/>
      <c r="GB9" s="469"/>
      <c r="GC9" s="64" t="s">
        <v>231</v>
      </c>
      <c r="GD9" s="249" t="s">
        <v>414</v>
      </c>
      <c r="GE9" s="190"/>
      <c r="GF9" s="469"/>
      <c r="GG9" s="64" t="s">
        <v>231</v>
      </c>
      <c r="GH9" s="249" t="s">
        <v>414</v>
      </c>
      <c r="GI9" s="190"/>
      <c r="GJ9" s="469"/>
      <c r="GK9" s="64" t="s">
        <v>231</v>
      </c>
      <c r="GL9" s="181"/>
      <c r="GM9" s="190"/>
      <c r="GN9" s="469"/>
      <c r="GO9" s="64" t="s">
        <v>231</v>
      </c>
      <c r="GP9" s="181"/>
      <c r="GQ9" s="190"/>
      <c r="GR9" s="469"/>
      <c r="GS9" s="64" t="s">
        <v>231</v>
      </c>
      <c r="GT9" s="249"/>
      <c r="GU9" s="190"/>
      <c r="GV9" s="469"/>
      <c r="GW9" s="64" t="s">
        <v>231</v>
      </c>
      <c r="GX9" s="181"/>
      <c r="GY9" s="190"/>
      <c r="GZ9" s="469"/>
      <c r="HA9" s="64" t="s">
        <v>231</v>
      </c>
      <c r="HB9" s="190"/>
      <c r="HC9" s="190"/>
      <c r="HD9" s="469"/>
      <c r="HE9" s="64" t="s">
        <v>231</v>
      </c>
      <c r="HF9" s="190"/>
      <c r="HG9" s="190"/>
      <c r="HH9" s="469"/>
      <c r="HI9" s="64" t="s">
        <v>231</v>
      </c>
      <c r="HJ9" s="190"/>
      <c r="HK9" s="190"/>
      <c r="HL9" s="469"/>
      <c r="HM9" s="64" t="s">
        <v>231</v>
      </c>
      <c r="HN9" s="190"/>
      <c r="HO9" s="190"/>
      <c r="HP9" s="469"/>
      <c r="HQ9" s="64" t="s">
        <v>231</v>
      </c>
      <c r="HR9" s="190"/>
      <c r="HS9" s="190"/>
      <c r="HT9" s="469"/>
      <c r="HU9" s="64" t="s">
        <v>231</v>
      </c>
      <c r="HV9" s="190"/>
      <c r="HW9" s="190"/>
      <c r="HX9" s="469"/>
      <c r="HY9" s="64" t="s">
        <v>231</v>
      </c>
      <c r="HZ9" s="190"/>
      <c r="IA9" s="190"/>
      <c r="IB9" s="469"/>
      <c r="IC9" s="64" t="s">
        <v>231</v>
      </c>
      <c r="ID9" s="190"/>
      <c r="IE9" s="190"/>
      <c r="IF9" s="469"/>
      <c r="IG9" s="64" t="s">
        <v>231</v>
      </c>
      <c r="IH9" s="190"/>
      <c r="II9" s="190"/>
      <c r="IJ9" s="469"/>
      <c r="IK9" s="64" t="s">
        <v>231</v>
      </c>
      <c r="IL9" s="190"/>
      <c r="IM9" s="190"/>
      <c r="IN9" s="469"/>
    </row>
    <row r="10" spans="1:248" ht="22.5" x14ac:dyDescent="0.25">
      <c r="A10" s="64" t="s">
        <v>232</v>
      </c>
      <c r="B10" s="154" t="s">
        <v>414</v>
      </c>
      <c r="C10" s="55"/>
      <c r="D10" s="469"/>
      <c r="E10" s="64" t="s">
        <v>232</v>
      </c>
      <c r="F10" s="154"/>
      <c r="G10" s="55"/>
      <c r="H10" s="469"/>
      <c r="I10" s="64" t="s">
        <v>232</v>
      </c>
      <c r="J10" s="154"/>
      <c r="K10" s="55"/>
      <c r="L10" s="469"/>
      <c r="M10" s="64" t="s">
        <v>232</v>
      </c>
      <c r="N10" s="181"/>
      <c r="O10" s="55"/>
      <c r="P10" s="469"/>
      <c r="Q10" s="64" t="s">
        <v>232</v>
      </c>
      <c r="R10" s="181"/>
      <c r="S10" s="55"/>
      <c r="T10" s="469"/>
      <c r="U10" s="64" t="s">
        <v>232</v>
      </c>
      <c r="V10" s="170" t="s">
        <v>414</v>
      </c>
      <c r="W10" s="69"/>
      <c r="X10" s="469"/>
      <c r="Y10" s="64" t="s">
        <v>232</v>
      </c>
      <c r="Z10" s="170" t="s">
        <v>414</v>
      </c>
      <c r="AA10" s="69"/>
      <c r="AB10" s="469"/>
      <c r="AC10" s="64" t="s">
        <v>232</v>
      </c>
      <c r="AD10" s="181"/>
      <c r="AE10" s="75"/>
      <c r="AF10" s="469"/>
      <c r="AG10" s="64" t="s">
        <v>232</v>
      </c>
      <c r="AH10" s="170" t="s">
        <v>414</v>
      </c>
      <c r="AI10" s="75"/>
      <c r="AJ10" s="469"/>
      <c r="AK10" s="64" t="s">
        <v>232</v>
      </c>
      <c r="AL10" s="170" t="s">
        <v>414</v>
      </c>
      <c r="AM10" s="75"/>
      <c r="AN10" s="469"/>
      <c r="AO10" s="64" t="s">
        <v>232</v>
      </c>
      <c r="AP10" s="170" t="s">
        <v>414</v>
      </c>
      <c r="AQ10" s="154"/>
      <c r="AR10" s="469"/>
      <c r="AS10" s="64" t="s">
        <v>232</v>
      </c>
      <c r="AT10" s="170"/>
      <c r="AU10" s="154"/>
      <c r="AV10" s="469"/>
      <c r="AW10" s="64" t="s">
        <v>232</v>
      </c>
      <c r="AX10" s="170"/>
      <c r="AY10" s="154"/>
      <c r="AZ10" s="469"/>
      <c r="BA10" s="64" t="s">
        <v>232</v>
      </c>
      <c r="BB10" s="170"/>
      <c r="BC10" s="154"/>
      <c r="BD10" s="469"/>
      <c r="BE10" s="64" t="s">
        <v>232</v>
      </c>
      <c r="BF10" s="170"/>
      <c r="BG10" s="154"/>
      <c r="BH10" s="469"/>
      <c r="BI10" s="64" t="s">
        <v>232</v>
      </c>
      <c r="BJ10" s="170"/>
      <c r="BK10" s="154"/>
      <c r="BL10" s="469"/>
      <c r="BM10" s="64" t="s">
        <v>232</v>
      </c>
      <c r="BN10" s="176" t="s">
        <v>573</v>
      </c>
      <c r="BO10" s="154"/>
      <c r="BP10" s="469"/>
      <c r="BQ10" s="64" t="s">
        <v>232</v>
      </c>
      <c r="BR10" s="181"/>
      <c r="BS10" s="154"/>
      <c r="BT10" s="469"/>
      <c r="BU10" s="64" t="s">
        <v>232</v>
      </c>
      <c r="BV10" s="176" t="s">
        <v>414</v>
      </c>
      <c r="BW10" s="154"/>
      <c r="BX10" s="469"/>
      <c r="BY10" s="64" t="s">
        <v>232</v>
      </c>
      <c r="BZ10" s="176"/>
      <c r="CA10" s="154"/>
      <c r="CB10" s="469"/>
      <c r="CC10" s="64" t="s">
        <v>232</v>
      </c>
      <c r="CD10" s="176" t="s">
        <v>414</v>
      </c>
      <c r="CE10" s="154"/>
      <c r="CF10" s="469"/>
      <c r="CG10" s="64" t="s">
        <v>232</v>
      </c>
      <c r="CH10" s="176" t="s">
        <v>414</v>
      </c>
      <c r="CI10" s="154"/>
      <c r="CJ10" s="469"/>
      <c r="CK10" s="64" t="s">
        <v>232</v>
      </c>
      <c r="CL10" s="176" t="s">
        <v>414</v>
      </c>
      <c r="CM10" s="154"/>
      <c r="CN10" s="469"/>
      <c r="CO10" s="64" t="s">
        <v>232</v>
      </c>
      <c r="CP10" s="176" t="s">
        <v>414</v>
      </c>
      <c r="CQ10" s="176"/>
      <c r="CR10" s="469"/>
      <c r="CS10" s="64" t="s">
        <v>232</v>
      </c>
      <c r="CT10" s="176"/>
      <c r="CU10" s="176"/>
      <c r="CV10" s="469"/>
      <c r="CW10" s="64" t="s">
        <v>232</v>
      </c>
      <c r="CX10" s="176"/>
      <c r="CY10" s="176"/>
      <c r="CZ10" s="469"/>
      <c r="DA10" s="64" t="s">
        <v>232</v>
      </c>
      <c r="DB10" s="176"/>
      <c r="DC10" s="176"/>
      <c r="DD10" s="469"/>
      <c r="DE10" s="64" t="s">
        <v>232</v>
      </c>
      <c r="DF10" s="176"/>
      <c r="DG10" s="176"/>
      <c r="DH10" s="469"/>
      <c r="DI10" s="64" t="s">
        <v>232</v>
      </c>
      <c r="DJ10" s="190"/>
      <c r="DK10" s="190"/>
      <c r="DL10" s="469"/>
      <c r="DM10" s="64" t="s">
        <v>232</v>
      </c>
      <c r="DN10" s="190"/>
      <c r="DO10" s="190"/>
      <c r="DP10" s="469"/>
      <c r="DQ10" s="64" t="s">
        <v>232</v>
      </c>
      <c r="DR10" s="213" t="s">
        <v>414</v>
      </c>
      <c r="DS10" s="190"/>
      <c r="DT10" s="469"/>
      <c r="DU10" s="64" t="s">
        <v>232</v>
      </c>
      <c r="DV10" s="213"/>
      <c r="DW10" s="190"/>
      <c r="DX10" s="469"/>
      <c r="DY10" s="64" t="s">
        <v>232</v>
      </c>
      <c r="DZ10" s="190"/>
      <c r="EA10" s="190"/>
      <c r="EB10" s="469"/>
      <c r="EC10" s="64" t="s">
        <v>232</v>
      </c>
      <c r="ED10" s="213" t="s">
        <v>414</v>
      </c>
      <c r="EE10" s="190"/>
      <c r="EF10" s="469"/>
      <c r="EG10" s="64" t="s">
        <v>232</v>
      </c>
      <c r="EH10" s="225" t="s">
        <v>414</v>
      </c>
      <c r="EI10" s="190"/>
      <c r="EJ10" s="469"/>
      <c r="EK10" s="64" t="s">
        <v>232</v>
      </c>
      <c r="EL10" s="225" t="s">
        <v>414</v>
      </c>
      <c r="EM10" s="190"/>
      <c r="EN10" s="469"/>
      <c r="EO10" s="64" t="s">
        <v>232</v>
      </c>
      <c r="EP10" s="225" t="s">
        <v>414</v>
      </c>
      <c r="EQ10" s="190"/>
      <c r="ER10" s="469"/>
      <c r="ES10" s="64" t="s">
        <v>232</v>
      </c>
      <c r="ET10" s="181"/>
      <c r="EU10" s="190"/>
      <c r="EV10" s="469"/>
      <c r="EW10" s="64" t="s">
        <v>232</v>
      </c>
      <c r="EX10" s="225" t="s">
        <v>414</v>
      </c>
      <c r="EY10" s="190"/>
      <c r="EZ10" s="469"/>
      <c r="FA10" s="64" t="s">
        <v>232</v>
      </c>
      <c r="FB10" s="225" t="s">
        <v>573</v>
      </c>
      <c r="FC10" s="190"/>
      <c r="FD10" s="469"/>
      <c r="FE10" s="64" t="s">
        <v>232</v>
      </c>
      <c r="FF10" s="225" t="s">
        <v>414</v>
      </c>
      <c r="FG10" s="190"/>
      <c r="FH10" s="469"/>
      <c r="FI10" s="64" t="s">
        <v>232</v>
      </c>
      <c r="FJ10" s="225" t="s">
        <v>414</v>
      </c>
      <c r="FK10" s="190"/>
      <c r="FL10" s="469"/>
      <c r="FM10" s="64" t="s">
        <v>232</v>
      </c>
      <c r="FN10" s="225" t="s">
        <v>573</v>
      </c>
      <c r="FO10" s="190"/>
      <c r="FP10" s="469"/>
      <c r="FQ10" s="64" t="s">
        <v>232</v>
      </c>
      <c r="FR10" s="225" t="s">
        <v>573</v>
      </c>
      <c r="FS10" s="190"/>
      <c r="FT10" s="469"/>
      <c r="FU10" s="64" t="s">
        <v>232</v>
      </c>
      <c r="FV10" s="227" t="s">
        <v>573</v>
      </c>
      <c r="FW10" s="190"/>
      <c r="FX10" s="469"/>
      <c r="FY10" s="64" t="s">
        <v>232</v>
      </c>
      <c r="FZ10" s="250" t="s">
        <v>414</v>
      </c>
      <c r="GA10" s="190"/>
      <c r="GB10" s="469"/>
      <c r="GC10" s="64" t="s">
        <v>232</v>
      </c>
      <c r="GD10" s="249" t="s">
        <v>414</v>
      </c>
      <c r="GE10" s="190"/>
      <c r="GF10" s="469"/>
      <c r="GG10" s="64" t="s">
        <v>232</v>
      </c>
      <c r="GH10" s="249" t="s">
        <v>414</v>
      </c>
      <c r="GI10" s="190"/>
      <c r="GJ10" s="469"/>
      <c r="GK10" s="64" t="s">
        <v>232</v>
      </c>
      <c r="GL10" s="181"/>
      <c r="GM10" s="190"/>
      <c r="GN10" s="469"/>
      <c r="GO10" s="64" t="s">
        <v>232</v>
      </c>
      <c r="GP10" s="181"/>
      <c r="GQ10" s="190"/>
      <c r="GR10" s="469"/>
      <c r="GS10" s="64" t="s">
        <v>232</v>
      </c>
      <c r="GT10" s="249" t="s">
        <v>414</v>
      </c>
      <c r="GU10" s="190"/>
      <c r="GV10" s="469"/>
      <c r="GW10" s="64" t="s">
        <v>232</v>
      </c>
      <c r="GX10" s="181"/>
      <c r="GY10" s="190"/>
      <c r="GZ10" s="469"/>
      <c r="HA10" s="64" t="s">
        <v>232</v>
      </c>
      <c r="HB10" s="190"/>
      <c r="HC10" s="190"/>
      <c r="HD10" s="469"/>
      <c r="HE10" s="64" t="s">
        <v>232</v>
      </c>
      <c r="HF10" s="190"/>
      <c r="HG10" s="190"/>
      <c r="HH10" s="469"/>
      <c r="HI10" s="64" t="s">
        <v>232</v>
      </c>
      <c r="HJ10" s="190"/>
      <c r="HK10" s="190"/>
      <c r="HL10" s="469"/>
      <c r="HM10" s="64" t="s">
        <v>232</v>
      </c>
      <c r="HN10" s="190"/>
      <c r="HO10" s="190"/>
      <c r="HP10" s="469"/>
      <c r="HQ10" s="64" t="s">
        <v>232</v>
      </c>
      <c r="HR10" s="190"/>
      <c r="HS10" s="190"/>
      <c r="HT10" s="469"/>
      <c r="HU10" s="64" t="s">
        <v>232</v>
      </c>
      <c r="HV10" s="190"/>
      <c r="HW10" s="190"/>
      <c r="HX10" s="469"/>
      <c r="HY10" s="64" t="s">
        <v>232</v>
      </c>
      <c r="HZ10" s="190"/>
      <c r="IA10" s="190"/>
      <c r="IB10" s="469"/>
      <c r="IC10" s="64" t="s">
        <v>232</v>
      </c>
      <c r="ID10" s="190"/>
      <c r="IE10" s="190"/>
      <c r="IF10" s="469"/>
      <c r="IG10" s="64" t="s">
        <v>232</v>
      </c>
      <c r="IH10" s="190"/>
      <c r="II10" s="190"/>
      <c r="IJ10" s="469"/>
      <c r="IK10" s="64" t="s">
        <v>232</v>
      </c>
      <c r="IL10" s="190"/>
      <c r="IM10" s="190"/>
      <c r="IN10" s="469"/>
    </row>
    <row r="11" spans="1:248" ht="22.5" x14ac:dyDescent="0.25">
      <c r="A11" s="64" t="s">
        <v>233</v>
      </c>
      <c r="B11" s="154" t="s">
        <v>414</v>
      </c>
      <c r="C11" s="55"/>
      <c r="D11" s="469"/>
      <c r="E11" s="64" t="s">
        <v>233</v>
      </c>
      <c r="F11" s="154"/>
      <c r="G11" s="55"/>
      <c r="H11" s="469"/>
      <c r="I11" s="64" t="s">
        <v>233</v>
      </c>
      <c r="J11" s="154"/>
      <c r="K11" s="55"/>
      <c r="L11" s="469"/>
      <c r="M11" s="64" t="s">
        <v>233</v>
      </c>
      <c r="N11" s="181"/>
      <c r="O11" s="55"/>
      <c r="P11" s="469"/>
      <c r="Q11" s="64" t="s">
        <v>233</v>
      </c>
      <c r="R11" s="181"/>
      <c r="S11" s="55"/>
      <c r="T11" s="469"/>
      <c r="U11" s="64" t="s">
        <v>233</v>
      </c>
      <c r="V11" s="170" t="s">
        <v>414</v>
      </c>
      <c r="W11" s="69"/>
      <c r="X11" s="469"/>
      <c r="Y11" s="64" t="s">
        <v>233</v>
      </c>
      <c r="Z11" s="170" t="s">
        <v>414</v>
      </c>
      <c r="AA11" s="69"/>
      <c r="AB11" s="469"/>
      <c r="AC11" s="64" t="s">
        <v>233</v>
      </c>
      <c r="AD11" s="181"/>
      <c r="AE11" s="75"/>
      <c r="AF11" s="469"/>
      <c r="AG11" s="64" t="s">
        <v>233</v>
      </c>
      <c r="AH11" s="170" t="s">
        <v>414</v>
      </c>
      <c r="AI11" s="75"/>
      <c r="AJ11" s="469"/>
      <c r="AK11" s="64" t="s">
        <v>233</v>
      </c>
      <c r="AL11" s="170" t="s">
        <v>414</v>
      </c>
      <c r="AM11" s="75"/>
      <c r="AN11" s="469"/>
      <c r="AO11" s="64" t="s">
        <v>233</v>
      </c>
      <c r="AP11" s="170"/>
      <c r="AQ11" s="154"/>
      <c r="AR11" s="469"/>
      <c r="AS11" s="64" t="s">
        <v>233</v>
      </c>
      <c r="AT11" s="170"/>
      <c r="AU11" s="154"/>
      <c r="AV11" s="469"/>
      <c r="AW11" s="64" t="s">
        <v>233</v>
      </c>
      <c r="AX11" s="170"/>
      <c r="AY11" s="154"/>
      <c r="AZ11" s="469"/>
      <c r="BA11" s="64" t="s">
        <v>233</v>
      </c>
      <c r="BB11" s="170"/>
      <c r="BC11" s="154"/>
      <c r="BD11" s="469"/>
      <c r="BE11" s="64" t="s">
        <v>233</v>
      </c>
      <c r="BF11" s="170"/>
      <c r="BG11" s="154"/>
      <c r="BH11" s="469"/>
      <c r="BI11" s="64" t="s">
        <v>233</v>
      </c>
      <c r="BJ11" s="170"/>
      <c r="BK11" s="154"/>
      <c r="BL11" s="469"/>
      <c r="BM11" s="64" t="s">
        <v>233</v>
      </c>
      <c r="BN11" s="176" t="s">
        <v>573</v>
      </c>
      <c r="BO11" s="154"/>
      <c r="BP11" s="469"/>
      <c r="BQ11" s="64" t="s">
        <v>233</v>
      </c>
      <c r="BR11" s="181"/>
      <c r="BS11" s="154"/>
      <c r="BT11" s="469"/>
      <c r="BU11" s="64" t="s">
        <v>233</v>
      </c>
      <c r="BV11" s="176" t="s">
        <v>414</v>
      </c>
      <c r="BW11" s="154"/>
      <c r="BX11" s="469"/>
      <c r="BY11" s="64" t="s">
        <v>233</v>
      </c>
      <c r="BZ11" s="176" t="s">
        <v>414</v>
      </c>
      <c r="CA11" s="154"/>
      <c r="CB11" s="469"/>
      <c r="CC11" s="64" t="s">
        <v>233</v>
      </c>
      <c r="CD11" s="176" t="s">
        <v>414</v>
      </c>
      <c r="CE11" s="154"/>
      <c r="CF11" s="469"/>
      <c r="CG11" s="64" t="s">
        <v>233</v>
      </c>
      <c r="CH11" s="176"/>
      <c r="CI11" s="154"/>
      <c r="CJ11" s="469"/>
      <c r="CK11" s="64" t="s">
        <v>233</v>
      </c>
      <c r="CL11" s="176" t="s">
        <v>414</v>
      </c>
      <c r="CM11" s="154"/>
      <c r="CN11" s="469"/>
      <c r="CO11" s="64" t="s">
        <v>233</v>
      </c>
      <c r="CP11" s="176" t="s">
        <v>414</v>
      </c>
      <c r="CQ11" s="176"/>
      <c r="CR11" s="469"/>
      <c r="CS11" s="64" t="s">
        <v>233</v>
      </c>
      <c r="CT11" s="176"/>
      <c r="CU11" s="176"/>
      <c r="CV11" s="469"/>
      <c r="CW11" s="64" t="s">
        <v>233</v>
      </c>
      <c r="CX11" s="176" t="s">
        <v>414</v>
      </c>
      <c r="CY11" s="176"/>
      <c r="CZ11" s="469"/>
      <c r="DA11" s="64" t="s">
        <v>233</v>
      </c>
      <c r="DB11" s="176"/>
      <c r="DC11" s="176"/>
      <c r="DD11" s="469"/>
      <c r="DE11" s="64" t="s">
        <v>233</v>
      </c>
      <c r="DF11" s="176"/>
      <c r="DG11" s="176"/>
      <c r="DH11" s="469"/>
      <c r="DI11" s="64" t="s">
        <v>233</v>
      </c>
      <c r="DJ11" s="190"/>
      <c r="DK11" s="190"/>
      <c r="DL11" s="469"/>
      <c r="DM11" s="64" t="s">
        <v>233</v>
      </c>
      <c r="DN11" s="190"/>
      <c r="DO11" s="190"/>
      <c r="DP11" s="469"/>
      <c r="DQ11" s="64" t="s">
        <v>233</v>
      </c>
      <c r="DR11" s="213" t="s">
        <v>414</v>
      </c>
      <c r="DS11" s="190"/>
      <c r="DT11" s="469"/>
      <c r="DU11" s="64" t="s">
        <v>233</v>
      </c>
      <c r="DV11" s="213" t="s">
        <v>414</v>
      </c>
      <c r="DW11" s="190"/>
      <c r="DX11" s="469"/>
      <c r="DY11" s="64" t="s">
        <v>233</v>
      </c>
      <c r="DZ11" s="190"/>
      <c r="EA11" s="190"/>
      <c r="EB11" s="469"/>
      <c r="EC11" s="64" t="s">
        <v>233</v>
      </c>
      <c r="ED11" s="213"/>
      <c r="EE11" s="190"/>
      <c r="EF11" s="469"/>
      <c r="EG11" s="64" t="s">
        <v>233</v>
      </c>
      <c r="EH11" s="225" t="s">
        <v>414</v>
      </c>
      <c r="EI11" s="190"/>
      <c r="EJ11" s="469"/>
      <c r="EK11" s="64" t="s">
        <v>233</v>
      </c>
      <c r="EL11" s="225" t="s">
        <v>414</v>
      </c>
      <c r="EM11" s="190"/>
      <c r="EN11" s="469"/>
      <c r="EO11" s="64" t="s">
        <v>233</v>
      </c>
      <c r="EP11" s="225" t="s">
        <v>414</v>
      </c>
      <c r="EQ11" s="190"/>
      <c r="ER11" s="469"/>
      <c r="ES11" s="64" t="s">
        <v>233</v>
      </c>
      <c r="ET11" s="181"/>
      <c r="EU11" s="190"/>
      <c r="EV11" s="469"/>
      <c r="EW11" s="64" t="s">
        <v>233</v>
      </c>
      <c r="EX11" s="225" t="s">
        <v>414</v>
      </c>
      <c r="EY11" s="190"/>
      <c r="EZ11" s="469"/>
      <c r="FA11" s="64" t="s">
        <v>233</v>
      </c>
      <c r="FB11" s="225" t="s">
        <v>573</v>
      </c>
      <c r="FC11" s="190"/>
      <c r="FD11" s="469"/>
      <c r="FE11" s="64" t="s">
        <v>233</v>
      </c>
      <c r="FF11" s="225" t="s">
        <v>414</v>
      </c>
      <c r="FG11" s="190"/>
      <c r="FH11" s="469"/>
      <c r="FI11" s="64" t="s">
        <v>233</v>
      </c>
      <c r="FJ11" s="225"/>
      <c r="FK11" s="190"/>
      <c r="FL11" s="469"/>
      <c r="FM11" s="64" t="s">
        <v>233</v>
      </c>
      <c r="FN11" s="225" t="s">
        <v>573</v>
      </c>
      <c r="FO11" s="190"/>
      <c r="FP11" s="469"/>
      <c r="FQ11" s="64" t="s">
        <v>233</v>
      </c>
      <c r="FR11" s="225" t="s">
        <v>573</v>
      </c>
      <c r="FS11" s="190"/>
      <c r="FT11" s="469"/>
      <c r="FU11" s="64" t="s">
        <v>233</v>
      </c>
      <c r="FV11" s="227" t="s">
        <v>573</v>
      </c>
      <c r="FW11" s="190"/>
      <c r="FX11" s="469"/>
      <c r="FY11" s="64" t="s">
        <v>233</v>
      </c>
      <c r="FZ11" s="250" t="s">
        <v>414</v>
      </c>
      <c r="GA11" s="190"/>
      <c r="GB11" s="469"/>
      <c r="GC11" s="64" t="s">
        <v>233</v>
      </c>
      <c r="GD11" s="249"/>
      <c r="GE11" s="190"/>
      <c r="GF11" s="469"/>
      <c r="GG11" s="64" t="s">
        <v>233</v>
      </c>
      <c r="GH11" s="249" t="s">
        <v>414</v>
      </c>
      <c r="GI11" s="190"/>
      <c r="GJ11" s="469"/>
      <c r="GK11" s="64" t="s">
        <v>233</v>
      </c>
      <c r="GL11" s="181"/>
      <c r="GM11" s="190"/>
      <c r="GN11" s="469"/>
      <c r="GO11" s="64" t="s">
        <v>233</v>
      </c>
      <c r="GP11" s="181"/>
      <c r="GQ11" s="190"/>
      <c r="GR11" s="469"/>
      <c r="GS11" s="64" t="s">
        <v>233</v>
      </c>
      <c r="GT11" s="249" t="s">
        <v>414</v>
      </c>
      <c r="GU11" s="190"/>
      <c r="GV11" s="469"/>
      <c r="GW11" s="64" t="s">
        <v>233</v>
      </c>
      <c r="GX11" s="181"/>
      <c r="GY11" s="190"/>
      <c r="GZ11" s="469"/>
      <c r="HA11" s="64" t="s">
        <v>233</v>
      </c>
      <c r="HB11" s="190"/>
      <c r="HC11" s="190"/>
      <c r="HD11" s="469"/>
      <c r="HE11" s="64" t="s">
        <v>233</v>
      </c>
      <c r="HF11" s="190"/>
      <c r="HG11" s="190"/>
      <c r="HH11" s="469"/>
      <c r="HI11" s="64" t="s">
        <v>233</v>
      </c>
      <c r="HJ11" s="190"/>
      <c r="HK11" s="190"/>
      <c r="HL11" s="469"/>
      <c r="HM11" s="64" t="s">
        <v>233</v>
      </c>
      <c r="HN11" s="190"/>
      <c r="HO11" s="190"/>
      <c r="HP11" s="469"/>
      <c r="HQ11" s="64" t="s">
        <v>233</v>
      </c>
      <c r="HR11" s="190"/>
      <c r="HS11" s="190"/>
      <c r="HT11" s="469"/>
      <c r="HU11" s="64" t="s">
        <v>233</v>
      </c>
      <c r="HV11" s="190"/>
      <c r="HW11" s="190"/>
      <c r="HX11" s="469"/>
      <c r="HY11" s="64" t="s">
        <v>233</v>
      </c>
      <c r="HZ11" s="190"/>
      <c r="IA11" s="190"/>
      <c r="IB11" s="469"/>
      <c r="IC11" s="64" t="s">
        <v>233</v>
      </c>
      <c r="ID11" s="190"/>
      <c r="IE11" s="190"/>
      <c r="IF11" s="469"/>
      <c r="IG11" s="64" t="s">
        <v>233</v>
      </c>
      <c r="IH11" s="190"/>
      <c r="II11" s="190"/>
      <c r="IJ11" s="469"/>
      <c r="IK11" s="64" t="s">
        <v>233</v>
      </c>
      <c r="IL11" s="190"/>
      <c r="IM11" s="190"/>
      <c r="IN11" s="469"/>
    </row>
    <row r="12" spans="1:248" ht="22.5" x14ac:dyDescent="0.25">
      <c r="A12" s="64" t="s">
        <v>234</v>
      </c>
      <c r="B12" s="154" t="s">
        <v>414</v>
      </c>
      <c r="C12" s="55"/>
      <c r="D12" s="469"/>
      <c r="E12" s="64" t="s">
        <v>234</v>
      </c>
      <c r="F12" s="154"/>
      <c r="G12" s="55"/>
      <c r="H12" s="469"/>
      <c r="I12" s="64" t="s">
        <v>234</v>
      </c>
      <c r="J12" s="154"/>
      <c r="K12" s="55"/>
      <c r="L12" s="469"/>
      <c r="M12" s="64" t="s">
        <v>234</v>
      </c>
      <c r="N12" s="181"/>
      <c r="O12" s="55"/>
      <c r="P12" s="469"/>
      <c r="Q12" s="64" t="s">
        <v>234</v>
      </c>
      <c r="R12" s="181"/>
      <c r="S12" s="55"/>
      <c r="T12" s="469"/>
      <c r="U12" s="64" t="s">
        <v>234</v>
      </c>
      <c r="V12" s="170" t="s">
        <v>414</v>
      </c>
      <c r="W12" s="69"/>
      <c r="X12" s="469"/>
      <c r="Y12" s="64" t="s">
        <v>234</v>
      </c>
      <c r="Z12" s="170" t="s">
        <v>414</v>
      </c>
      <c r="AA12" s="69"/>
      <c r="AB12" s="469"/>
      <c r="AC12" s="64" t="s">
        <v>234</v>
      </c>
      <c r="AD12" s="181"/>
      <c r="AE12" s="75"/>
      <c r="AF12" s="469"/>
      <c r="AG12" s="64" t="s">
        <v>234</v>
      </c>
      <c r="AH12" s="170"/>
      <c r="AI12" s="75"/>
      <c r="AJ12" s="469"/>
      <c r="AK12" s="64" t="s">
        <v>234</v>
      </c>
      <c r="AL12" s="170" t="s">
        <v>414</v>
      </c>
      <c r="AM12" s="75"/>
      <c r="AN12" s="469"/>
      <c r="AO12" s="64" t="s">
        <v>234</v>
      </c>
      <c r="AP12" s="170"/>
      <c r="AQ12" s="154"/>
      <c r="AR12" s="469"/>
      <c r="AS12" s="64" t="s">
        <v>234</v>
      </c>
      <c r="AT12" s="170"/>
      <c r="AU12" s="154"/>
      <c r="AV12" s="469"/>
      <c r="AW12" s="64" t="s">
        <v>234</v>
      </c>
      <c r="AX12" s="170"/>
      <c r="AY12" s="154"/>
      <c r="AZ12" s="469"/>
      <c r="BA12" s="64" t="s">
        <v>234</v>
      </c>
      <c r="BB12" s="170"/>
      <c r="BC12" s="154"/>
      <c r="BD12" s="469"/>
      <c r="BE12" s="64" t="s">
        <v>234</v>
      </c>
      <c r="BF12" s="170"/>
      <c r="BG12" s="154"/>
      <c r="BH12" s="469"/>
      <c r="BI12" s="64" t="s">
        <v>234</v>
      </c>
      <c r="BJ12" s="170"/>
      <c r="BK12" s="154"/>
      <c r="BL12" s="469"/>
      <c r="BM12" s="64" t="s">
        <v>234</v>
      </c>
      <c r="BN12" s="176" t="s">
        <v>573</v>
      </c>
      <c r="BO12" s="154"/>
      <c r="BP12" s="469"/>
      <c r="BQ12" s="64" t="s">
        <v>234</v>
      </c>
      <c r="BR12" s="181"/>
      <c r="BS12" s="154"/>
      <c r="BT12" s="469"/>
      <c r="BU12" s="64" t="s">
        <v>234</v>
      </c>
      <c r="BV12" s="176"/>
      <c r="BW12" s="154"/>
      <c r="BX12" s="469"/>
      <c r="BY12" s="64" t="s">
        <v>234</v>
      </c>
      <c r="BZ12" s="176"/>
      <c r="CA12" s="154"/>
      <c r="CB12" s="469"/>
      <c r="CC12" s="64" t="s">
        <v>234</v>
      </c>
      <c r="CD12" s="176"/>
      <c r="CE12" s="154"/>
      <c r="CF12" s="469"/>
      <c r="CG12" s="64" t="s">
        <v>234</v>
      </c>
      <c r="CH12" s="176"/>
      <c r="CI12" s="154"/>
      <c r="CJ12" s="469"/>
      <c r="CK12" s="64" t="s">
        <v>234</v>
      </c>
      <c r="CL12" s="176"/>
      <c r="CM12" s="154"/>
      <c r="CN12" s="469"/>
      <c r="CO12" s="64" t="s">
        <v>234</v>
      </c>
      <c r="CP12" s="176" t="s">
        <v>414</v>
      </c>
      <c r="CQ12" s="176"/>
      <c r="CR12" s="469"/>
      <c r="CS12" s="64" t="s">
        <v>234</v>
      </c>
      <c r="CT12" s="176"/>
      <c r="CU12" s="176"/>
      <c r="CV12" s="469"/>
      <c r="CW12" s="64" t="s">
        <v>234</v>
      </c>
      <c r="CX12" s="176"/>
      <c r="CY12" s="176"/>
      <c r="CZ12" s="469"/>
      <c r="DA12" s="64" t="s">
        <v>234</v>
      </c>
      <c r="DB12" s="176"/>
      <c r="DC12" s="176"/>
      <c r="DD12" s="469"/>
      <c r="DE12" s="64" t="s">
        <v>234</v>
      </c>
      <c r="DF12" s="176"/>
      <c r="DG12" s="176"/>
      <c r="DH12" s="469"/>
      <c r="DI12" s="64" t="s">
        <v>234</v>
      </c>
      <c r="DJ12" s="190"/>
      <c r="DK12" s="190"/>
      <c r="DL12" s="469"/>
      <c r="DM12" s="64" t="s">
        <v>234</v>
      </c>
      <c r="DN12" s="190"/>
      <c r="DO12" s="190"/>
      <c r="DP12" s="469"/>
      <c r="DQ12" s="64" t="s">
        <v>234</v>
      </c>
      <c r="DR12" s="213" t="s">
        <v>414</v>
      </c>
      <c r="DS12" s="190"/>
      <c r="DT12" s="469"/>
      <c r="DU12" s="64" t="s">
        <v>234</v>
      </c>
      <c r="DV12" s="213"/>
      <c r="DW12" s="190"/>
      <c r="DX12" s="469"/>
      <c r="DY12" s="64" t="s">
        <v>234</v>
      </c>
      <c r="DZ12" s="190"/>
      <c r="EA12" s="190"/>
      <c r="EB12" s="469"/>
      <c r="EC12" s="64" t="s">
        <v>234</v>
      </c>
      <c r="ED12" s="213" t="s">
        <v>414</v>
      </c>
      <c r="EE12" s="190"/>
      <c r="EF12" s="469"/>
      <c r="EG12" s="64" t="s">
        <v>234</v>
      </c>
      <c r="EH12" s="225" t="s">
        <v>414</v>
      </c>
      <c r="EI12" s="190"/>
      <c r="EJ12" s="469"/>
      <c r="EK12" s="64" t="s">
        <v>234</v>
      </c>
      <c r="EL12" s="225" t="s">
        <v>414</v>
      </c>
      <c r="EM12" s="190"/>
      <c r="EN12" s="469"/>
      <c r="EO12" s="64" t="s">
        <v>234</v>
      </c>
      <c r="EP12" s="225" t="s">
        <v>414</v>
      </c>
      <c r="EQ12" s="190"/>
      <c r="ER12" s="469"/>
      <c r="ES12" s="64" t="s">
        <v>234</v>
      </c>
      <c r="ET12" s="181"/>
      <c r="EU12" s="190"/>
      <c r="EV12" s="469"/>
      <c r="EW12" s="64" t="s">
        <v>234</v>
      </c>
      <c r="EX12" s="225" t="s">
        <v>414</v>
      </c>
      <c r="EY12" s="190"/>
      <c r="EZ12" s="469"/>
      <c r="FA12" s="64" t="s">
        <v>234</v>
      </c>
      <c r="FB12" s="225" t="s">
        <v>573</v>
      </c>
      <c r="FC12" s="190"/>
      <c r="FD12" s="469"/>
      <c r="FE12" s="64" t="s">
        <v>234</v>
      </c>
      <c r="FF12" s="225" t="s">
        <v>414</v>
      </c>
      <c r="FG12" s="190"/>
      <c r="FH12" s="469"/>
      <c r="FI12" s="64" t="s">
        <v>234</v>
      </c>
      <c r="FJ12" s="225"/>
      <c r="FK12" s="190"/>
      <c r="FL12" s="469"/>
      <c r="FM12" s="64" t="s">
        <v>234</v>
      </c>
      <c r="FN12" s="225" t="s">
        <v>573</v>
      </c>
      <c r="FO12" s="190"/>
      <c r="FP12" s="469"/>
      <c r="FQ12" s="64" t="s">
        <v>234</v>
      </c>
      <c r="FR12" s="225" t="s">
        <v>573</v>
      </c>
      <c r="FS12" s="190"/>
      <c r="FT12" s="469"/>
      <c r="FU12" s="64" t="s">
        <v>234</v>
      </c>
      <c r="FV12" s="227" t="s">
        <v>573</v>
      </c>
      <c r="FW12" s="190"/>
      <c r="FX12" s="469"/>
      <c r="FY12" s="64" t="s">
        <v>234</v>
      </c>
      <c r="FZ12" s="251" t="s">
        <v>414</v>
      </c>
      <c r="GA12" s="190"/>
      <c r="GB12" s="469"/>
      <c r="GC12" s="64" t="s">
        <v>234</v>
      </c>
      <c r="GD12" s="249" t="s">
        <v>414</v>
      </c>
      <c r="GE12" s="190"/>
      <c r="GF12" s="469"/>
      <c r="GG12" s="64" t="s">
        <v>234</v>
      </c>
      <c r="GH12" s="249" t="s">
        <v>414</v>
      </c>
      <c r="GI12" s="190"/>
      <c r="GJ12" s="469"/>
      <c r="GK12" s="64" t="s">
        <v>234</v>
      </c>
      <c r="GL12" s="181"/>
      <c r="GM12" s="190"/>
      <c r="GN12" s="469"/>
      <c r="GO12" s="64" t="s">
        <v>234</v>
      </c>
      <c r="GP12" s="181"/>
      <c r="GQ12" s="190"/>
      <c r="GR12" s="469"/>
      <c r="GS12" s="64" t="s">
        <v>234</v>
      </c>
      <c r="GT12" s="249" t="s">
        <v>414</v>
      </c>
      <c r="GU12" s="190"/>
      <c r="GV12" s="469"/>
      <c r="GW12" s="64" t="s">
        <v>234</v>
      </c>
      <c r="GX12" s="181"/>
      <c r="GY12" s="190"/>
      <c r="GZ12" s="469"/>
      <c r="HA12" s="64" t="s">
        <v>234</v>
      </c>
      <c r="HB12" s="190"/>
      <c r="HC12" s="190"/>
      <c r="HD12" s="469"/>
      <c r="HE12" s="64" t="s">
        <v>234</v>
      </c>
      <c r="HF12" s="190"/>
      <c r="HG12" s="190"/>
      <c r="HH12" s="469"/>
      <c r="HI12" s="64" t="s">
        <v>234</v>
      </c>
      <c r="HJ12" s="190"/>
      <c r="HK12" s="190"/>
      <c r="HL12" s="469"/>
      <c r="HM12" s="64" t="s">
        <v>234</v>
      </c>
      <c r="HN12" s="190"/>
      <c r="HO12" s="190"/>
      <c r="HP12" s="469"/>
      <c r="HQ12" s="64" t="s">
        <v>234</v>
      </c>
      <c r="HR12" s="190"/>
      <c r="HS12" s="190"/>
      <c r="HT12" s="469"/>
      <c r="HU12" s="64" t="s">
        <v>234</v>
      </c>
      <c r="HV12" s="190"/>
      <c r="HW12" s="190"/>
      <c r="HX12" s="469"/>
      <c r="HY12" s="64" t="s">
        <v>234</v>
      </c>
      <c r="HZ12" s="190"/>
      <c r="IA12" s="190"/>
      <c r="IB12" s="469"/>
      <c r="IC12" s="64" t="s">
        <v>234</v>
      </c>
      <c r="ID12" s="190"/>
      <c r="IE12" s="190"/>
      <c r="IF12" s="469"/>
      <c r="IG12" s="64" t="s">
        <v>234</v>
      </c>
      <c r="IH12" s="190"/>
      <c r="II12" s="190"/>
      <c r="IJ12" s="469"/>
      <c r="IK12" s="64" t="s">
        <v>234</v>
      </c>
      <c r="IL12" s="190"/>
      <c r="IM12" s="190"/>
      <c r="IN12" s="469"/>
    </row>
    <row r="13" spans="1:248" ht="83.25" customHeight="1" x14ac:dyDescent="0.25">
      <c r="A13" s="104" t="s">
        <v>282</v>
      </c>
      <c r="B13" s="483" t="str">
        <f>IF('Mapa de Riesgos y Oportunidades'!$C$9="Oportunidad","NO APLICA",'Mapa de Riesgos y Oportunidades'!M10)</f>
        <v>Gestionar ante el organismo de control nuevo fecha para la entrega de la información</v>
      </c>
      <c r="C13" s="483"/>
      <c r="D13" s="484"/>
      <c r="E13" s="106" t="s">
        <v>282</v>
      </c>
      <c r="F13" s="485" t="str">
        <f>IF('Mapa de Riesgos y Oportunidades'!$C$14="Oportunidad","NO APLICA",'Mapa de Riesgos y Oportunidades'!M15)</f>
        <v>Programación y notificación oportuna de auditorias internas de calidad</v>
      </c>
      <c r="G13" s="485"/>
      <c r="H13" s="486"/>
      <c r="I13" s="104" t="s">
        <v>282</v>
      </c>
      <c r="J13" s="483">
        <f>IF('Mapa de Riesgos y Oportunidades'!$C$19="Oportunidad","NO APLICA",'Mapa de Riesgos y Oportunidades'!M20)</f>
        <v>0</v>
      </c>
      <c r="K13" s="483"/>
      <c r="L13" s="484"/>
      <c r="M13" s="106" t="s">
        <v>282</v>
      </c>
      <c r="N13" s="485" t="str">
        <f>IF('Mapa de Riesgos y Oportunidades'!$C$24="Oportunidad","NO APLICA",'Mapa de Riesgos y Oportunidades'!M25)</f>
        <v>Capacitación para el manejo de TIC'S</v>
      </c>
      <c r="O13" s="485"/>
      <c r="P13" s="486"/>
      <c r="Q13" s="105" t="s">
        <v>282</v>
      </c>
      <c r="R13" s="478" t="str">
        <f>IF('Mapa de Riesgos y Oportunidades'!$C$29="Oportunidad","NO APLICA",'Mapa de Riesgos y Oportunidades'!M30)</f>
        <v>Contratación de profesores cátedra</v>
      </c>
      <c r="S13" s="478"/>
      <c r="T13" s="478"/>
      <c r="U13" s="107" t="s">
        <v>282</v>
      </c>
      <c r="V13" s="490" t="str">
        <f>IF('Mapa de Riesgos y Oportunidades'!$C$34="Oportunidad","NO APLICA",'Mapa de Riesgos y Oportunidades'!M35)</f>
        <v>Realizar el estudio de pertinencia y matriz FODA para analizar le mercado laboral para la oferta del programa de pregrado, para el proceso de Autoevaluación y/o plan de menjoramiento del programa de pregrado.</v>
      </c>
      <c r="W13" s="490"/>
      <c r="X13" s="490"/>
      <c r="Y13" s="105" t="s">
        <v>282</v>
      </c>
      <c r="Z13" s="478">
        <f>IF('Mapa de Riesgos y Oportunidades'!$C$39="Oportunidad","NO APLICA",'Mapa de Riesgos y Oportunidades'!M40)</f>
        <v>0</v>
      </c>
      <c r="AA13" s="478"/>
      <c r="AB13" s="478"/>
      <c r="AC13" s="107" t="s">
        <v>282</v>
      </c>
      <c r="AD13" s="490" t="str">
        <f>IF('Mapa de Riesgos y Oportunidades'!$C$44="Oportunidad","NO APLICA",'Mapa de Riesgos y Oportunidades'!M45)</f>
        <v>seguimiento de la evaluación docente y toma de decisiones para implementar estrategias para mejorar el servicio educativo</v>
      </c>
      <c r="AE13" s="490"/>
      <c r="AF13" s="490"/>
      <c r="AG13" s="105" t="s">
        <v>282</v>
      </c>
      <c r="AH13" s="478" t="str">
        <f>IF('Mapa de Riesgos y Oportunidades'!$C$49="Oportunidad","NO APLICA",'Mapa de Riesgos y Oportunidades'!M50)</f>
        <v>Garantizar los recursos presupuestales y reorientar recursos de Plazas que por la dinámica de las necesidades del entorno, ya no se requiere de algunas Plazas en otros Departamentos</v>
      </c>
      <c r="AI13" s="478"/>
      <c r="AJ13" s="478"/>
      <c r="AK13" s="107" t="s">
        <v>282</v>
      </c>
      <c r="AL13" s="490">
        <f>IF('Mapa de Riesgos y Oportunidades'!$C$54="Oportunidad","NO APLICA",'Mapa de Riesgos y Oportunidades'!M55)</f>
        <v>0</v>
      </c>
      <c r="AM13" s="490"/>
      <c r="AN13" s="490"/>
      <c r="AO13" s="105" t="s">
        <v>282</v>
      </c>
      <c r="AP13" s="478" t="str">
        <f>IF('Mapa de Riesgos y Oportunidades'!$C$59="Oportunidad","NO APLICA",'Mapa de Riesgos y Oportunidades'!M60)</f>
        <v>Evitar en lo posible realizar cambios en el Calendario Académico</v>
      </c>
      <c r="AQ13" s="478"/>
      <c r="AR13" s="478"/>
      <c r="AS13" s="107" t="s">
        <v>282</v>
      </c>
      <c r="AT13" s="490" t="str">
        <f>IF('Mapa de Riesgos y Oportunidades'!$C$64="Oportunidad","NO APLICA",'Mapa de Riesgos y Oportunidades'!M65)</f>
        <v>Capacitaciòn en temas especificos de producciòn literaria.</v>
      </c>
      <c r="AU13" s="490"/>
      <c r="AV13" s="490"/>
      <c r="AW13" s="105" t="s">
        <v>282</v>
      </c>
      <c r="AX13" s="478">
        <f>IF('Mapa de Riesgos y Oportunidades'!$C$69="Oportunidad","NO APLICA",'Mapa de Riesgos y Oportunidades'!M70)</f>
        <v>0</v>
      </c>
      <c r="AY13" s="478"/>
      <c r="AZ13" s="478"/>
      <c r="BA13" s="107" t="s">
        <v>282</v>
      </c>
      <c r="BB13" s="490">
        <f>IF('Mapa de Riesgos y Oportunidades'!$C$74="Oportunidad","NO APLICA",'Mapa de Riesgos y Oportunidades'!M75)</f>
        <v>0</v>
      </c>
      <c r="BC13" s="490"/>
      <c r="BD13" s="490"/>
      <c r="BE13" s="105" t="s">
        <v>282</v>
      </c>
      <c r="BF13" s="478">
        <f>IF('Mapa de Riesgos y Oportunidades'!$C$79="Oportunidad","NO APLICA",'Mapa de Riesgos y Oportunidades'!M80)</f>
        <v>0</v>
      </c>
      <c r="BG13" s="478"/>
      <c r="BH13" s="478"/>
      <c r="BI13" s="107" t="s">
        <v>282</v>
      </c>
      <c r="BJ13" s="490">
        <f>IF('Mapa de Riesgos y Oportunidades'!$C$84="Oportunidad","NO APLICA",'Mapa de Riesgos y Oportunidades'!M85)</f>
        <v>0</v>
      </c>
      <c r="BK13" s="490"/>
      <c r="BL13" s="490"/>
      <c r="BM13" s="105" t="s">
        <v>282</v>
      </c>
      <c r="BN13" s="478" t="str">
        <f>IF('Mapa de Riesgos y Oportunidades'!$C$89="Oportunidad","NO APLICA",'Mapa de Riesgos y Oportunidades'!M90)</f>
        <v xml:space="preserve">Desarrollo de actividades que permitan la apropiación de la politica de extensión y proyección  social </v>
      </c>
      <c r="BO13" s="478"/>
      <c r="BP13" s="478"/>
      <c r="BQ13" s="107" t="s">
        <v>282</v>
      </c>
      <c r="BR13" s="490">
        <f>IF('Mapa de Riesgos y Oportunidades'!$C$94="Oportunidad","NO APLICA",'Mapa de Riesgos y Oportunidades'!M95)</f>
        <v>0</v>
      </c>
      <c r="BS13" s="490"/>
      <c r="BT13" s="490"/>
      <c r="BU13" s="105" t="s">
        <v>282</v>
      </c>
      <c r="BV13" s="478" t="str">
        <f>IF('Mapa de Riesgos y Oportunidades'!$C$99="Oportunidad","NO APLICA",'Mapa de Riesgos y Oportunidades'!M100)</f>
        <v>Recomendar la elaboracion de un plan de mercadeo</v>
      </c>
      <c r="BW13" s="478"/>
      <c r="BX13" s="478"/>
      <c r="BY13" s="107" t="s">
        <v>282</v>
      </c>
      <c r="BZ13" s="490" t="str">
        <f>IF('Mapa de Riesgos y Oportunidades'!$C$104="Oportunidad","NO APLICA",'Mapa de Riesgos y Oportunidades'!M105)</f>
        <v xml:space="preserve">Desarrollar un aplicativo para la elaboración de los certificados electronicos </v>
      </c>
      <c r="CA13" s="490"/>
      <c r="CB13" s="490"/>
      <c r="CC13" s="105" t="s">
        <v>282</v>
      </c>
      <c r="CD13" s="478" t="str">
        <f>IF('Mapa de Riesgos y Oportunidades'!$C$109="Oportunidad","NO APLICA",'Mapa de Riesgos y Oportunidades'!M110)</f>
        <v>Suprimir programas, planes y proyectos que tengan como fuente de financiación los recursos transferidos por la Nacion.</v>
      </c>
      <c r="CE13" s="478"/>
      <c r="CF13" s="478"/>
      <c r="CG13" s="107" t="s">
        <v>282</v>
      </c>
      <c r="CH13" s="490">
        <f>IF('Mapa de Riesgos y Oportunidades'!$C$114="Oportunidad","NO APLICA",'Mapa de Riesgos y Oportunidades'!M115)</f>
        <v>0</v>
      </c>
      <c r="CI13" s="490"/>
      <c r="CJ13" s="490"/>
      <c r="CK13" s="105" t="s">
        <v>282</v>
      </c>
      <c r="CL13" s="478">
        <f>IF('Mapa de Riesgos y Oportunidades'!$C$119="Oportunidad","NO APLICA",'Mapa de Riesgos y Oportunidades'!M120)</f>
        <v>0</v>
      </c>
      <c r="CM13" s="478"/>
      <c r="CN13" s="478"/>
      <c r="CO13" s="197" t="s">
        <v>282</v>
      </c>
      <c r="CP13" s="479">
        <f>IF('Mapa de Riesgos y Oportunidades'!$C$119="Oportunidad","NO APLICA",'Mapa de Riesgos y Oportunidades'!M125)</f>
        <v>0</v>
      </c>
      <c r="CQ13" s="479"/>
      <c r="CR13" s="479"/>
      <c r="CS13" s="105" t="s">
        <v>282</v>
      </c>
      <c r="CT13" s="478">
        <f>IF('Mapa de Riesgos y Oportunidades'!$C$119="Oportunidad","NO APLICA",'Mapa de Riesgos y Oportunidades'!M130)</f>
        <v>0</v>
      </c>
      <c r="CU13" s="478"/>
      <c r="CV13" s="478"/>
      <c r="CW13" s="197" t="s">
        <v>282</v>
      </c>
      <c r="CX13" s="479">
        <f>IF('Mapa de Riesgos y Oportunidades'!$C$119="Oportunidad","NO APLICA",'Mapa de Riesgos y Oportunidades'!M135)</f>
        <v>0</v>
      </c>
      <c r="CY13" s="479"/>
      <c r="CZ13" s="479"/>
      <c r="DA13" s="105" t="s">
        <v>282</v>
      </c>
      <c r="DB13" s="478" t="str">
        <f>IF('Mapa de Riesgos y Oportunidades'!$C$119="Oportunidad","NO APLICA",'Mapa de Riesgos y Oportunidades'!M140)</f>
        <v>Gestión de Convenios</v>
      </c>
      <c r="DC13" s="478"/>
      <c r="DD13" s="478"/>
      <c r="DE13" s="197" t="s">
        <v>282</v>
      </c>
      <c r="DF13" s="479" t="str">
        <f>IF('Mapa de Riesgos y Oportunidades'!$C$119="Oportunidad","NO APLICA",'Mapa de Riesgos y Oportunidades'!M145)</f>
        <v>Solicitud de capacitación en el manejo del módulo</v>
      </c>
      <c r="DG13" s="479"/>
      <c r="DH13" s="479"/>
      <c r="DI13" s="105" t="s">
        <v>282</v>
      </c>
      <c r="DJ13" s="478" t="str">
        <f>IF('Mapa de Riesgos y Oportunidades'!$C$119="Oportunidad","NO APLICA",'Mapa de Riesgos y Oportunidades'!M230)</f>
        <v>Aplicación del Código de Etica</v>
      </c>
      <c r="DK13" s="478"/>
      <c r="DL13" s="478"/>
      <c r="DM13" s="197" t="s">
        <v>282</v>
      </c>
      <c r="DN13" s="479" t="str">
        <f>IF('Mapa de Riesgos y Oportunidades'!$C$119="Oportunidad","NO APLICA",'Mapa de Riesgos y Oportunidades'!M235)</f>
        <v>Aplicación de Codigo de Etica</v>
      </c>
      <c r="DO13" s="479"/>
      <c r="DP13" s="479"/>
      <c r="DQ13" s="105" t="s">
        <v>282</v>
      </c>
      <c r="DR13" s="478" t="str">
        <f>IF('Mapa de Riesgos y Oportunidades'!$C$119="Oportunidad","NO APLICA",'Mapa de Riesgos y Oportunidades'!M240)</f>
        <v>Aplicación de Codigo de Etica</v>
      </c>
      <c r="DS13" s="478"/>
      <c r="DT13" s="478"/>
      <c r="DU13" s="197" t="s">
        <v>282</v>
      </c>
      <c r="DV13" s="479" t="str">
        <f>IF('Mapa de Riesgos y Oportunidades'!$C$119="Oportunidad","NO APLICA",'Mapa de Riesgos y Oportunidades'!M245)</f>
        <v>Aplicación de Codigo de Etica</v>
      </c>
      <c r="DW13" s="479"/>
      <c r="DX13" s="479"/>
      <c r="DY13" s="105" t="s">
        <v>282</v>
      </c>
      <c r="DZ13" s="478" t="str">
        <f>IF('Mapa de Riesgos y Oportunidades'!$C$119="Oportunidad","NO APLICA",'Mapa de Riesgos y Oportunidades'!M250)</f>
        <v>Aplicación de Código de Etica</v>
      </c>
      <c r="EA13" s="478"/>
      <c r="EB13" s="478"/>
      <c r="EC13" s="197" t="s">
        <v>282</v>
      </c>
      <c r="ED13" s="479" t="str">
        <f>IF('Mapa de Riesgos y Oportunidades'!$C$119="Oportunidad","NO APLICA",'Mapa de Riesgos y Oportunidades'!M255)</f>
        <v>Diseño de Plantilla para la "Revisión de
Informes de Autoevaluación"</v>
      </c>
      <c r="EE13" s="479"/>
      <c r="EF13" s="479"/>
      <c r="EG13" s="105" t="s">
        <v>282</v>
      </c>
      <c r="EH13" s="478" t="str">
        <f>IF('Mapa de Riesgos y Oportunidades'!$C$119="Oportunidad","NO APLICA",'Mapa de Riesgos y Oportunidades'!M260)</f>
        <v>Generación y publicación del listado de admitidos y no admitidos en la página web institucional según el orden de resultados obtenidos del cálculo automático.</v>
      </c>
      <c r="EI13" s="478"/>
      <c r="EJ13" s="478"/>
      <c r="EK13" s="197" t="s">
        <v>282</v>
      </c>
      <c r="EL13" s="479" t="str">
        <f>IF('Mapa de Riesgos y Oportunidades'!$C$119="Oportunidad","NO APLICA",'Mapa de Riesgos y Oportunidades'!M265)</f>
        <v>Registro interno de las acciones realizadas en la plataforma académica sma por cada usuario adscrito al Centro de Admisiones</v>
      </c>
      <c r="EM13" s="479"/>
      <c r="EN13" s="479"/>
      <c r="EO13" s="105" t="s">
        <v>282</v>
      </c>
      <c r="EP13" s="478" t="str">
        <f>IF('Mapa de Riesgos y Oportunidades'!$C$119="Oportunidad","NO APLICA",'Mapa de Riesgos y Oportunidades'!M270)</f>
        <v xml:space="preserve">Auditorias internas </v>
      </c>
      <c r="EQ13" s="478"/>
      <c r="ER13" s="478"/>
      <c r="ES13" s="197" t="s">
        <v>282</v>
      </c>
      <c r="ET13" s="479">
        <f>IF('Mapa de Riesgos y Oportunidades'!$C$119="Oportunidad","NO APLICA",'Mapa de Riesgos y Oportunidades'!M275)</f>
        <v>0</v>
      </c>
      <c r="EU13" s="479"/>
      <c r="EV13" s="479"/>
      <c r="EW13" s="105" t="s">
        <v>282</v>
      </c>
      <c r="EX13" s="478" t="str">
        <f>IF('Mapa de Riesgos y Oportunidades'!$C$119="Oportunidad","NO APLICA",'Mapa de Riesgos y Oportunidades'!M280)</f>
        <v>Implementar el Estatuto de contratación</v>
      </c>
      <c r="EY13" s="478"/>
      <c r="EZ13" s="478"/>
      <c r="FA13" s="197" t="s">
        <v>282</v>
      </c>
      <c r="FB13" s="479">
        <f>IF('Mapa de Riesgos y Oportunidades'!$C$119="Oportunidad","NO APLICA",'Mapa de Riesgos y Oportunidades'!M285)</f>
        <v>0</v>
      </c>
      <c r="FC13" s="479"/>
      <c r="FD13" s="479"/>
      <c r="FE13" s="105" t="s">
        <v>282</v>
      </c>
      <c r="FF13" s="478" t="str">
        <f>IF('Mapa de Riesgos y Oportunidades'!$C$119="Oportunidad","NO APLICA",'Mapa de Riesgos y Oportunidades'!M290)</f>
        <v>Monitoreo y seguimiento de la informacion</v>
      </c>
      <c r="FG13" s="478"/>
      <c r="FH13" s="478"/>
      <c r="FI13" s="197" t="s">
        <v>282</v>
      </c>
      <c r="FJ13" s="479" t="str">
        <f>IF('Mapa de Riesgos y Oportunidades'!$C$119="Oportunidad","NO APLICA",'Mapa de Riesgos y Oportunidades'!M295)</f>
        <v>Facturacion electronica</v>
      </c>
      <c r="FK13" s="479"/>
      <c r="FL13" s="479"/>
      <c r="FM13" s="105" t="s">
        <v>282</v>
      </c>
      <c r="FN13" s="478" t="str">
        <f>IF('Mapa de Riesgos y Oportunidades'!$C$119="Oportunidad","NO APLICA",'Mapa de Riesgos y Oportunidades'!M300)</f>
        <v>*Cumplir con las políticas de administración de
inventarios y bienes muebles e inmuebles de la Institución</v>
      </c>
      <c r="FO13" s="478"/>
      <c r="FP13" s="478"/>
      <c r="FQ13" s="197" t="s">
        <v>282</v>
      </c>
      <c r="FR13" s="479">
        <f>IF('Mapa de Riesgos y Oportunidades'!$C$119="Oportunidad","NO APLICA",'Mapa de Riesgos y Oportunidades'!M305)</f>
        <v>0</v>
      </c>
      <c r="FS13" s="479"/>
      <c r="FT13" s="479"/>
      <c r="FU13" s="105" t="s">
        <v>282</v>
      </c>
      <c r="FV13" s="478" t="str">
        <f>IF('Mapa de Riesgos y Oportunidades'!$C$119="Oportunidad","NO APLICA",'Mapa de Riesgos y Oportunidades'!M310)</f>
        <v>Verificacion de requisitos Habilitantes</v>
      </c>
      <c r="FW13" s="478"/>
      <c r="FX13" s="478"/>
      <c r="FY13" s="197" t="s">
        <v>282</v>
      </c>
      <c r="FZ13" s="479" t="str">
        <f>IF('Mapa de Riesgos y Oportunidades'!$C$119="Oportunidad","NO APLICA",'Mapa de Riesgos y Oportunidades'!M315)</f>
        <v>Auditorias Internas</v>
      </c>
      <c r="GA13" s="479"/>
      <c r="GB13" s="479"/>
      <c r="GC13" s="105" t="s">
        <v>282</v>
      </c>
      <c r="GD13" s="478" t="str">
        <f>IF('Mapa de Riesgos y Oportunidades'!$C$119="Oportunidad","NO APLICA",'Mapa de Riesgos y Oportunidades'!M320)</f>
        <v xml:space="preserve">Entrega de información a través de solicitudes formales </v>
      </c>
      <c r="GE13" s="478"/>
      <c r="GF13" s="478"/>
      <c r="GG13" s="197" t="s">
        <v>282</v>
      </c>
      <c r="GH13" s="479" t="str">
        <f>IF('Mapa de Riesgos y Oportunidades'!$C$119="Oportunidad","NO APLICA",'Mapa de Riesgos y Oportunidades'!M325)</f>
        <v>Registro de los resultados del inventario</v>
      </c>
      <c r="GI13" s="479"/>
      <c r="GJ13" s="479"/>
      <c r="GK13" s="105" t="s">
        <v>282</v>
      </c>
      <c r="GL13" s="478">
        <f>IF('Mapa de Riesgos y Oportunidades'!$C$119="Oportunidad","NO APLICA",'Mapa de Riesgos y Oportunidades'!M330)</f>
        <v>0</v>
      </c>
      <c r="GM13" s="478"/>
      <c r="GN13" s="478"/>
      <c r="GO13" s="197" t="s">
        <v>282</v>
      </c>
      <c r="GP13" s="479">
        <f>IF('Mapa de Riesgos y Oportunidades'!$C$119="Oportunidad","NO APLICA",'Mapa de Riesgos y Oportunidades'!M335)</f>
        <v>0</v>
      </c>
      <c r="GQ13" s="479"/>
      <c r="GR13" s="479"/>
      <c r="GS13" s="105" t="s">
        <v>282</v>
      </c>
      <c r="GT13" s="478">
        <f>IF('Mapa de Riesgos y Oportunidades'!$C$119="Oportunidad","NO APLICA",'Mapa de Riesgos y Oportunidades'!M340)</f>
        <v>0</v>
      </c>
      <c r="GU13" s="478"/>
      <c r="GV13" s="478"/>
      <c r="GW13" s="197" t="s">
        <v>282</v>
      </c>
      <c r="GX13" s="479">
        <f>IF('Mapa de Riesgos y Oportunidades'!$C$119="Oportunidad","NO APLICA",'Mapa de Riesgos y Oportunidades'!M345)</f>
        <v>0</v>
      </c>
      <c r="GY13" s="479"/>
      <c r="GZ13" s="479"/>
      <c r="HA13" s="105" t="s">
        <v>282</v>
      </c>
      <c r="HB13" s="478">
        <f>IF('Mapa de Riesgos y Oportunidades'!$C$119="Oportunidad","NO APLICA",'Mapa de Riesgos y Oportunidades'!DY130)</f>
        <v>0</v>
      </c>
      <c r="HC13" s="478"/>
      <c r="HD13" s="478"/>
      <c r="HE13" s="197" t="s">
        <v>282</v>
      </c>
      <c r="HF13" s="479">
        <f>IF('Mapa de Riesgos y Oportunidades'!$C$119="Oportunidad","NO APLICA",'Mapa de Riesgos y Oportunidades'!DY135)</f>
        <v>0</v>
      </c>
      <c r="HG13" s="479"/>
      <c r="HH13" s="479"/>
      <c r="HI13" s="105" t="s">
        <v>282</v>
      </c>
      <c r="HJ13" s="478">
        <f>IF('Mapa de Riesgos y Oportunidades'!$C$119="Oportunidad","NO APLICA",'Mapa de Riesgos y Oportunidades'!EG130)</f>
        <v>0</v>
      </c>
      <c r="HK13" s="478"/>
      <c r="HL13" s="478"/>
      <c r="HM13" s="197" t="s">
        <v>282</v>
      </c>
      <c r="HN13" s="479">
        <f>IF('Mapa de Riesgos y Oportunidades'!$C$119="Oportunidad","NO APLICA",'Mapa de Riesgos y Oportunidades'!EG135)</f>
        <v>0</v>
      </c>
      <c r="HO13" s="479"/>
      <c r="HP13" s="479"/>
      <c r="HQ13" s="105" t="s">
        <v>282</v>
      </c>
      <c r="HR13" s="478">
        <f>IF('Mapa de Riesgos y Oportunidades'!$C$119="Oportunidad","NO APLICA",'Mapa de Riesgos y Oportunidades'!EO130)</f>
        <v>0</v>
      </c>
      <c r="HS13" s="478"/>
      <c r="HT13" s="478"/>
      <c r="HU13" s="197" t="s">
        <v>282</v>
      </c>
      <c r="HV13" s="479">
        <f>IF('Mapa de Riesgos y Oportunidades'!$C$119="Oportunidad","NO APLICA",'Mapa de Riesgos y Oportunidades'!EO135)</f>
        <v>0</v>
      </c>
      <c r="HW13" s="479"/>
      <c r="HX13" s="479"/>
      <c r="HY13" s="105" t="s">
        <v>282</v>
      </c>
      <c r="HZ13" s="478">
        <f>IF('Mapa de Riesgos y Oportunidades'!$C$119="Oportunidad","NO APLICA",'Mapa de Riesgos y Oportunidades'!EW130)</f>
        <v>0</v>
      </c>
      <c r="IA13" s="478"/>
      <c r="IB13" s="478"/>
      <c r="IC13" s="197" t="s">
        <v>282</v>
      </c>
      <c r="ID13" s="479">
        <f>IF('Mapa de Riesgos y Oportunidades'!$C$119="Oportunidad","NO APLICA",'Mapa de Riesgos y Oportunidades'!EW135)</f>
        <v>0</v>
      </c>
      <c r="IE13" s="479"/>
      <c r="IF13" s="479"/>
      <c r="IG13" s="105" t="s">
        <v>282</v>
      </c>
      <c r="IH13" s="478">
        <f>IF('Mapa de Riesgos y Oportunidades'!$C$119="Oportunidad","NO APLICA",'Mapa de Riesgos y Oportunidades'!FE130)</f>
        <v>0</v>
      </c>
      <c r="II13" s="478"/>
      <c r="IJ13" s="478"/>
      <c r="IK13" s="197" t="s">
        <v>282</v>
      </c>
      <c r="IL13" s="479">
        <f>IF('Mapa de Riesgos y Oportunidades'!$C$119="Oportunidad","NO APLICA",'Mapa de Riesgos y Oportunidades'!FE135)</f>
        <v>0</v>
      </c>
      <c r="IM13" s="479"/>
      <c r="IN13" s="479"/>
    </row>
    <row r="14" spans="1:248" ht="22.5" x14ac:dyDescent="0.25">
      <c r="A14" s="64" t="s">
        <v>228</v>
      </c>
      <c r="B14" s="154"/>
      <c r="C14" s="55">
        <f>IF(B14="x",15,0)+IF(B15="x",5,0)+IF(B16="x",15,0)+IF(B17="x",10,0)+IF(B18="x",15,0)+IF(B19="x",10,0)+IF(B20="x",30,0)</f>
        <v>15</v>
      </c>
      <c r="D14" s="469">
        <f>IF(C14&lt;=50,0,IF(C14&lt;=75,1,IF(C14&lt;=100,2,"Error")))</f>
        <v>0</v>
      </c>
      <c r="E14" s="64" t="s">
        <v>228</v>
      </c>
      <c r="F14" s="154" t="s">
        <v>414</v>
      </c>
      <c r="G14" s="55">
        <f>IF(F14="x",15,0)+IF(F15="x",5,0)+IF(F16="x",15,0)+IF(F17="x",10,0)+IF(F18="x",15,0)+IF(F19="x",10,0)+IF(F20="x",30,0)</f>
        <v>85</v>
      </c>
      <c r="H14" s="469">
        <f>IF(G14&lt;=50,0,IF(G14&lt;=75,1,IF(G14&lt;=100,2,"Error")))</f>
        <v>2</v>
      </c>
      <c r="I14" s="64" t="s">
        <v>228</v>
      </c>
      <c r="J14" s="55"/>
      <c r="K14" s="55">
        <f>IF(J14="x",15,0)+IF(J15="x",5,0)+IF(J16="x",15,0)+IF(J17="x",10,0)+IF(J18="x",15,0)+IF(J19="x",10,0)+IF(J20="x",30,0)</f>
        <v>0</v>
      </c>
      <c r="L14" s="469">
        <f>IF(K14&lt;=50,0,IF(K14&lt;=75,1,IF(K14&lt;=100,2,"Error")))</f>
        <v>0</v>
      </c>
      <c r="M14" s="64" t="s">
        <v>228</v>
      </c>
      <c r="N14" s="181"/>
      <c r="O14" s="55">
        <f>IF(N14="x",15,0)+IF(N15="x",5,0)+IF(N16="x",15,0)+IF(N17="x",10,0)+IF(N18="x",15,0)+IF(N19="x",10,0)+IF(N20="x",30,0)</f>
        <v>0</v>
      </c>
      <c r="P14" s="469">
        <f>IF(O14&lt;=50,0,IF(O14&lt;=75,1,IF(O14&lt;=100,2,"Error")))</f>
        <v>0</v>
      </c>
      <c r="Q14" s="64" t="s">
        <v>228</v>
      </c>
      <c r="R14" s="181"/>
      <c r="S14" s="55">
        <f>IF(R14="x",15,0)+IF(R15="x",5,0)+IF(R16="x",15,0)+IF(R17="x",10,0)+IF(R18="x",15,0)+IF(R19="x",10,0)+IF(R20="x",30,0)</f>
        <v>0</v>
      </c>
      <c r="T14" s="469">
        <f>IF(S14&lt;=50,0,IF(S14&lt;=75,1,IF(S14&lt;=100,2,"Error")))</f>
        <v>0</v>
      </c>
      <c r="U14" s="64" t="s">
        <v>228</v>
      </c>
      <c r="V14" s="170" t="s">
        <v>414</v>
      </c>
      <c r="W14" s="69">
        <f>IF(V14="x",15,0)+IF(V15="x",5,0)+IF(V16="x",15,0)+IF(V17="x",10,0)+IF(V18="x",15,0)+IF(V19="x",10,0)+IF(V20="x",30,0)</f>
        <v>55</v>
      </c>
      <c r="X14" s="469">
        <f>IF(W14&lt;=50,0,IF(W14&lt;=75,1,IF(W14&lt;=100,2,"Error")))</f>
        <v>1</v>
      </c>
      <c r="Y14" s="64" t="s">
        <v>228</v>
      </c>
      <c r="Z14" s="69"/>
      <c r="AA14" s="69">
        <f>IF(Z14="x",15,0)+IF(Z15="x",5,0)+IF(Z16="x",15,0)+IF(Z17="x",10,0)+IF(Z18="x",15,0)+IF(Z19="x",10,0)+IF(Z20="x",30,0)</f>
        <v>0</v>
      </c>
      <c r="AB14" s="469">
        <f>IF(AA14&lt;=50,0,IF(AA14&lt;=75,1,IF(AA14&lt;=100,2,"Error")))</f>
        <v>0</v>
      </c>
      <c r="AC14" s="64" t="s">
        <v>228</v>
      </c>
      <c r="AD14" s="181"/>
      <c r="AE14" s="75">
        <f>IF(AD14="x",15,0)+IF(AD15="x",5,0)+IF(AD16="x",15,0)+IF(AD17="x",10,0)+IF(AD18="x",15,0)+IF(AD19="x",10,0)+IF(AD20="x",30,0)</f>
        <v>0</v>
      </c>
      <c r="AF14" s="469">
        <f>IF(AE14&lt;=50,0,IF(AE14&lt;=75,1,IF(AE14&lt;=100,2,"Error")))</f>
        <v>0</v>
      </c>
      <c r="AG14" s="64" t="s">
        <v>228</v>
      </c>
      <c r="AH14" s="170" t="s">
        <v>414</v>
      </c>
      <c r="AI14" s="75">
        <f>IF(AH14="x",15,0)+IF(AH15="x",5,0)+IF(AH16="x",15,0)+IF(AH17="x",10,0)+IF(AH18="x",15,0)+IF(AH19="x",10,0)+IF(AH20="x",30,0)</f>
        <v>85</v>
      </c>
      <c r="AJ14" s="469">
        <f>IF(AI14&lt;=50,0,IF(AI14&lt;=75,1,IF(AI14&lt;=100,2,"Error")))</f>
        <v>2</v>
      </c>
      <c r="AK14" s="64" t="s">
        <v>228</v>
      </c>
      <c r="AL14" s="75"/>
      <c r="AM14" s="75">
        <f>IF(AL14="x",15,0)+IF(AL15="x",5,0)+IF(AL16="x",15,0)+IF(AL17="x",10,0)+IF(AL18="x",15,0)+IF(AL19="x",10,0)+IF(AL20="x",30,0)</f>
        <v>0</v>
      </c>
      <c r="AN14" s="469">
        <f>IF(AM14&lt;=50,0,IF(AM14&lt;=75,1,IF(AM14&lt;=100,2,"Error")))</f>
        <v>0</v>
      </c>
      <c r="AO14" s="64" t="s">
        <v>228</v>
      </c>
      <c r="AP14" s="170" t="s">
        <v>414</v>
      </c>
      <c r="AQ14" s="154">
        <f>IF(AP14="x",15,0)+IF(AP15="x",5,0)+IF(AP16="x",15,0)+IF(AP17="x",10,0)+IF(AP18="x",15,0)+IF(AP19="x",10,0)+IF(AP20="x",30,0)</f>
        <v>55</v>
      </c>
      <c r="AR14" s="469">
        <f>IF(AQ14&lt;=50,0,IF(AQ14&lt;=75,1,IF(AQ14&lt;=100,2,"Error")))</f>
        <v>1</v>
      </c>
      <c r="AS14" s="64" t="s">
        <v>228</v>
      </c>
      <c r="AT14" s="157"/>
      <c r="AU14" s="154">
        <f>IF(AT14="x",15,0)+IF(AT15="x",5,0)+IF(AT16="x",15,0)+IF(AT17="x",10,0)+IF(AT18="x",15,0)+IF(AT19="x",10,0)+IF(AT20="x",30,0)</f>
        <v>0</v>
      </c>
      <c r="AV14" s="469">
        <f>IF(AU14&lt;=50,0,IF(AU14&lt;=75,1,IF(AU14&lt;=100,2,"Error")))</f>
        <v>0</v>
      </c>
      <c r="AW14" s="64" t="s">
        <v>228</v>
      </c>
      <c r="AX14" s="154"/>
      <c r="AY14" s="154">
        <f>IF(AX14="x",15,0)+IF(AX15="x",5,0)+IF(AX16="x",15,0)+IF(AX17="x",10,0)+IF(AX18="x",15,0)+IF(AX19="x",10,0)+IF(AX20="x",30,0)</f>
        <v>0</v>
      </c>
      <c r="AZ14" s="469">
        <f>IF(AY14&lt;=50,0,IF(AY14&lt;=75,1,IF(AY14&lt;=100,2,"Error")))</f>
        <v>0</v>
      </c>
      <c r="BA14" s="64" t="s">
        <v>228</v>
      </c>
      <c r="BB14" s="154"/>
      <c r="BC14" s="154">
        <f>IF(BB14="x",15,0)+IF(BB15="x",5,0)+IF(BB16="x",15,0)+IF(BB17="x",10,0)+IF(BB18="x",15,0)+IF(BB19="x",10,0)+IF(BB20="x",30,0)</f>
        <v>0</v>
      </c>
      <c r="BD14" s="469">
        <f>IF(BC14&lt;=50,0,IF(BC14&lt;=75,1,IF(BC14&lt;=100,2,"Error")))</f>
        <v>0</v>
      </c>
      <c r="BE14" s="64" t="s">
        <v>228</v>
      </c>
      <c r="BF14" s="154"/>
      <c r="BG14" s="154">
        <f>IF(BF14="x",15,0)+IF(BF15="x",5,0)+IF(BF16="x",15,0)+IF(BF17="x",10,0)+IF(BF18="x",15,0)+IF(BF19="x",10,0)+IF(BF20="x",30,0)</f>
        <v>0</v>
      </c>
      <c r="BH14" s="469">
        <f>IF(BG14&lt;=50,0,IF(BG14&lt;=75,1,IF(BG14&lt;=100,2,"Error")))</f>
        <v>0</v>
      </c>
      <c r="BI14" s="64" t="s">
        <v>228</v>
      </c>
      <c r="BJ14" s="154"/>
      <c r="BK14" s="154">
        <f>IF(BJ14="x",15,0)+IF(BJ15="x",5,0)+IF(BJ16="x",15,0)+IF(BJ17="x",10,0)+IF(BJ18="x",15,0)+IF(BJ19="x",10,0)+IF(BJ20="x",30,0)</f>
        <v>0</v>
      </c>
      <c r="BL14" s="469">
        <f>IF(BK14&lt;=50,0,IF(BK14&lt;=75,1,IF(BK14&lt;=100,2,"Error")))</f>
        <v>0</v>
      </c>
      <c r="BM14" s="64" t="s">
        <v>228</v>
      </c>
      <c r="BN14" s="176" t="s">
        <v>573</v>
      </c>
      <c r="BO14" s="154">
        <f>IF(BN14="x",15,0)+IF(BN15="x",5,0)+IF(BN16="x",15,0)+IF(BN17="x",10,0)+IF(BN18="x",15,0)+IF(BN19="x",10,0)+IF(BN20="x",30,0)</f>
        <v>85</v>
      </c>
      <c r="BP14" s="469">
        <f>IF(BO14&lt;=50,0,IF(BO14&lt;=75,1,IF(BO14&lt;=100,2,"Error")))</f>
        <v>2</v>
      </c>
      <c r="BQ14" s="64" t="s">
        <v>228</v>
      </c>
      <c r="BR14" s="154"/>
      <c r="BS14" s="154">
        <f>IF(BR14="x",15,0)+IF(BR15="x",5,0)+IF(BR16="x",15,0)+IF(BR17="x",10,0)+IF(BR18="x",15,0)+IF(BR19="x",10,0)+IF(BR20="x",30,0)</f>
        <v>0</v>
      </c>
      <c r="BT14" s="469">
        <f>IF(BS14&lt;=50,0,IF(BS14&lt;=75,1,IF(BS14&lt;=100,2,"Error")))</f>
        <v>0</v>
      </c>
      <c r="BU14" s="64" t="s">
        <v>228</v>
      </c>
      <c r="BV14" s="176"/>
      <c r="BW14" s="154">
        <f>IF(BV14="x",15,0)+IF(BV15="x",5,0)+IF(BV16="x",15,0)+IF(BV17="x",10,0)+IF(BV18="x",15,0)+IF(BV19="x",10,0)+IF(BV20="x",30,0)</f>
        <v>25</v>
      </c>
      <c r="BX14" s="469">
        <f>IF(BW14&lt;=50,0,IF(BW14&lt;=75,1,IF(BW14&lt;=100,2,"Error")))</f>
        <v>0</v>
      </c>
      <c r="BY14" s="64" t="s">
        <v>228</v>
      </c>
      <c r="BZ14" s="176"/>
      <c r="CA14" s="154">
        <f>IF(BZ14="x",15,0)+IF(BZ15="x",5,0)+IF(BZ16="x",15,0)+IF(BZ17="x",10,0)+IF(BZ18="x",15,0)+IF(BZ19="x",10,0)+IF(BZ20="x",30,0)</f>
        <v>25</v>
      </c>
      <c r="CB14" s="469">
        <f>IF(CA14&lt;=50,0,IF(CA14&lt;=75,1,IF(CA14&lt;=100,2,"Error")))</f>
        <v>0</v>
      </c>
      <c r="CC14" s="64" t="s">
        <v>228</v>
      </c>
      <c r="CD14" s="176"/>
      <c r="CE14" s="154">
        <f>IF(CD14="x",15,0)+IF(CD15="x",5,0)+IF(CD16="x",15,0)+IF(CD17="x",10,0)+IF(CD18="x",15,0)+IF(CD19="x",10,0)+IF(CD20="x",30,0)</f>
        <v>15</v>
      </c>
      <c r="CF14" s="469">
        <f>IF(CE14&lt;=50,0,IF(CE14&lt;=75,1,IF(CE14&lt;=100,2,"Error")))</f>
        <v>0</v>
      </c>
      <c r="CG14" s="64" t="s">
        <v>228</v>
      </c>
      <c r="CH14" s="154"/>
      <c r="CI14" s="154">
        <f>IF(CH14="x",15,0)+IF(CH15="x",5,0)+IF(CH16="x",15,0)+IF(CH17="x",10,0)+IF(CH18="x",15,0)+IF(CH19="x",10,0)+IF(CH20="x",30,0)</f>
        <v>0</v>
      </c>
      <c r="CJ14" s="469">
        <f>IF(CI14&lt;=50,0,IF(CI14&lt;=75,1,IF(CI14&lt;=100,2,"Error")))</f>
        <v>0</v>
      </c>
      <c r="CK14" s="64" t="s">
        <v>228</v>
      </c>
      <c r="CL14" s="154"/>
      <c r="CM14" s="154">
        <f>IF(CL14="x",15,0)+IF(CL15="x",5,0)+IF(CL16="x",15,0)+IF(CL17="x",10,0)+IF(CL18="x",15,0)+IF(CL19="x",10,0)+IF(CL20="x",30,0)</f>
        <v>0</v>
      </c>
      <c r="CN14" s="469">
        <f>IF(CM14&lt;=50,0,IF(CM14&lt;=75,1,IF(CM14&lt;=100,2,"Error")))</f>
        <v>0</v>
      </c>
      <c r="CO14" s="64" t="s">
        <v>228</v>
      </c>
      <c r="CP14" s="176"/>
      <c r="CQ14" s="176">
        <f>IF(CP14="x",15,0)+IF(CP15="x",5,0)+IF(CP16="x",15,0)+IF(CP17="x",10,0)+IF(CP18="x",15,0)+IF(CP19="x",10,0)+IF(CP20="x",30,0)</f>
        <v>0</v>
      </c>
      <c r="CR14" s="469">
        <f>IF(CQ14&lt;=50,0,IF(CQ14&lt;=75,1,IF(CQ14&lt;=100,2,"Error")))</f>
        <v>0</v>
      </c>
      <c r="CS14" s="64" t="s">
        <v>228</v>
      </c>
      <c r="CT14" s="176"/>
      <c r="CU14" s="176">
        <f>IF(CT14="x",15,0)+IF(CT15="x",5,0)+IF(CT16="x",15,0)+IF(CT17="x",10,0)+IF(CT18="x",15,0)+IF(CT19="x",10,0)+IF(CT20="x",30,0)</f>
        <v>0</v>
      </c>
      <c r="CV14" s="469">
        <f>IF(CU14&lt;=50,0,IF(CU14&lt;=75,1,IF(CU14&lt;=100,2,"Error")))</f>
        <v>0</v>
      </c>
      <c r="CW14" s="64" t="s">
        <v>228</v>
      </c>
      <c r="CX14" s="176"/>
      <c r="CY14" s="176">
        <f>IF(CX14="x",15,0)+IF(CX15="x",5,0)+IF(CX16="x",15,0)+IF(CX17="x",10,0)+IF(CX18="x",15,0)+IF(CX19="x",10,0)+IF(CX20="x",30,0)</f>
        <v>0</v>
      </c>
      <c r="CZ14" s="469">
        <f>IF(CY14&lt;=50,0,IF(CY14&lt;=75,1,IF(CY14&lt;=100,2,"Error")))</f>
        <v>0</v>
      </c>
      <c r="DA14" s="64" t="s">
        <v>228</v>
      </c>
      <c r="DB14" s="176"/>
      <c r="DC14" s="176">
        <f>IF(DB14="x",15,0)+IF(DB15="x",5,0)+IF(DB16="x",15,0)+IF(DB17="x",10,0)+IF(DB18="x",15,0)+IF(DB19="x",10,0)+IF(DB20="x",30,0)</f>
        <v>0</v>
      </c>
      <c r="DD14" s="469">
        <f>IF(DC14&lt;=50,0,IF(DC14&lt;=75,1,IF(DC14&lt;=100,2,"Error")))</f>
        <v>0</v>
      </c>
      <c r="DE14" s="64" t="s">
        <v>228</v>
      </c>
      <c r="DF14" s="176"/>
      <c r="DG14" s="176">
        <f>IF(DF14="x",15,0)+IF(DF15="x",5,0)+IF(DF16="x",15,0)+IF(DF17="x",10,0)+IF(DF18="x",15,0)+IF(DF19="x",10,0)+IF(DF20="x",30,0)</f>
        <v>0</v>
      </c>
      <c r="DH14" s="469">
        <f>IF(DG14&lt;=50,0,IF(DG14&lt;=75,1,IF(DG14&lt;=100,2,"Error")))</f>
        <v>0</v>
      </c>
      <c r="DI14" s="64" t="s">
        <v>228</v>
      </c>
      <c r="DJ14" s="190"/>
      <c r="DK14" s="190">
        <f>IF(DJ14="x",15,0)+IF(DJ15="x",5,0)+IF(DJ16="x",15,0)+IF(DJ17="x",10,0)+IF(DJ18="x",15,0)+IF(DJ19="x",10,0)+IF(DJ20="x",30,0)</f>
        <v>0</v>
      </c>
      <c r="DL14" s="469">
        <f>IF(DK14&lt;=50,0,IF(DK14&lt;=75,1,IF(DK14&lt;=100,2,"Error")))</f>
        <v>0</v>
      </c>
      <c r="DM14" s="64" t="s">
        <v>228</v>
      </c>
      <c r="DN14" s="190"/>
      <c r="DO14" s="190">
        <f>IF(DN14="x",15,0)+IF(DN15="x",5,0)+IF(DN16="x",15,0)+IF(DN17="x",10,0)+IF(DN18="x",15,0)+IF(DN19="x",10,0)+IF(DN20="x",30,0)</f>
        <v>0</v>
      </c>
      <c r="DP14" s="469">
        <f>IF(DO14&lt;=50,0,IF(DO14&lt;=75,1,IF(DO14&lt;=100,2,"Error")))</f>
        <v>0</v>
      </c>
      <c r="DQ14" s="64" t="s">
        <v>228</v>
      </c>
      <c r="DR14" s="213"/>
      <c r="DS14" s="190">
        <f>IF(DR14="x",15,0)+IF(DR15="x",5,0)+IF(DR16="x",15,0)+IF(DR17="x",10,0)+IF(DR18="x",15,0)+IF(DR19="x",10,0)+IF(DR20="x",30,0)</f>
        <v>70</v>
      </c>
      <c r="DT14" s="469">
        <f>IF(DS14&lt;=50,0,IF(DS14&lt;=75,1,IF(DS14&lt;=100,2,"Error")))</f>
        <v>1</v>
      </c>
      <c r="DU14" s="64" t="s">
        <v>228</v>
      </c>
      <c r="DV14" s="213" t="s">
        <v>414</v>
      </c>
      <c r="DW14" s="190">
        <f>IF(DV14="x",15,0)+IF(DV15="x",5,0)+IF(DV16="x",15,0)+IF(DV17="x",10,0)+IF(DV18="x",15,0)+IF(DV19="x",10,0)+IF(DV20="x",30,0)</f>
        <v>75</v>
      </c>
      <c r="DX14" s="469">
        <f>IF(DW14&lt;=50,0,IF(DW14&lt;=75,1,IF(DW14&lt;=100,2,"Error")))</f>
        <v>1</v>
      </c>
      <c r="DY14" s="64" t="s">
        <v>228</v>
      </c>
      <c r="DZ14" s="190"/>
      <c r="EA14" s="190">
        <f>IF(DZ14="x",15,0)+IF(DZ15="x",5,0)+IF(DZ16="x",15,0)+IF(DZ17="x",10,0)+IF(DZ18="x",15,0)+IF(DZ19="x",10,0)+IF(DZ20="x",30,0)</f>
        <v>0</v>
      </c>
      <c r="EB14" s="469">
        <f>IF(EA14&lt;=50,0,IF(EA14&lt;=75,1,IF(EA14&lt;=100,2,"Error")))</f>
        <v>0</v>
      </c>
      <c r="EC14" s="64" t="s">
        <v>228</v>
      </c>
      <c r="ED14" s="213"/>
      <c r="EE14" s="190">
        <f>IF(ED14="x",15,0)+IF(ED15="x",5,0)+IF(ED16="x",15,0)+IF(ED17="x",10,0)+IF(ED18="x",15,0)+IF(ED19="x",10,0)+IF(ED20="x",30,0)</f>
        <v>70</v>
      </c>
      <c r="EF14" s="469">
        <f>IF(EE14&lt;=50,0,IF(EE14&lt;=75,1,IF(EE14&lt;=100,2,"Error")))</f>
        <v>1</v>
      </c>
      <c r="EG14" s="64" t="s">
        <v>228</v>
      </c>
      <c r="EH14" s="225" t="s">
        <v>414</v>
      </c>
      <c r="EI14" s="190">
        <f>IF(EH14="x",15,0)+IF(EH15="x",5,0)+IF(EH16="x",15,0)+IF(EH17="x",10,0)+IF(EH18="x",15,0)+IF(EH19="x",10,0)+IF(EH20="x",30,0)</f>
        <v>85</v>
      </c>
      <c r="EJ14" s="469">
        <f>IF(EI14&lt;=50,0,IF(EI14&lt;=75,1,IF(EI14&lt;=100,2,"Error")))</f>
        <v>2</v>
      </c>
      <c r="EK14" s="64" t="s">
        <v>228</v>
      </c>
      <c r="EL14" s="225"/>
      <c r="EM14" s="190">
        <f>IF(EL14="x",15,0)+IF(EL15="x",5,0)+IF(EL16="x",15,0)+IF(EL17="x",10,0)+IF(EL18="x",15,0)+IF(EL19="x",10,0)+IF(EL20="x",30,0)</f>
        <v>60</v>
      </c>
      <c r="EN14" s="469">
        <f>IF(EM14&lt;=50,0,IF(EM14&lt;=75,1,IF(EM14&lt;=100,2,"Error")))</f>
        <v>1</v>
      </c>
      <c r="EO14" s="64" t="s">
        <v>228</v>
      </c>
      <c r="EP14" s="225" t="s">
        <v>414</v>
      </c>
      <c r="EQ14" s="190">
        <f>IF(EP14="x",15,0)+IF(EP15="x",5,0)+IF(EP16="x",15,0)+IF(EP17="x",10,0)+IF(EP18="x",15,0)+IF(EP19="x",10,0)+IF(EP20="x",30,0)</f>
        <v>85</v>
      </c>
      <c r="ER14" s="469">
        <f>IF(EQ14&lt;=50,0,IF(EQ14&lt;=75,1,IF(EQ14&lt;=100,2,"Error")))</f>
        <v>2</v>
      </c>
      <c r="ES14" s="64" t="s">
        <v>228</v>
      </c>
      <c r="ET14" s="190"/>
      <c r="EU14" s="190">
        <f>IF(ET14="x",15,0)+IF(ET15="x",5,0)+IF(ET16="x",15,0)+IF(ET17="x",10,0)+IF(ET18="x",15,0)+IF(ET19="x",10,0)+IF(ET20="x",30,0)</f>
        <v>0</v>
      </c>
      <c r="EV14" s="469">
        <f>IF(EU14&lt;=50,0,IF(EU14&lt;=75,1,IF(EU14&lt;=100,2,"Error")))</f>
        <v>0</v>
      </c>
      <c r="EW14" s="64" t="s">
        <v>228</v>
      </c>
      <c r="EX14" s="225" t="s">
        <v>414</v>
      </c>
      <c r="EY14" s="190">
        <f>IF(EX14="x",15,0)+IF(EX15="x",5,0)+IF(EX16="x",15,0)+IF(EX17="x",10,0)+IF(EX18="x",15,0)+IF(EX19="x",10,0)+IF(EX20="x",30,0)</f>
        <v>70</v>
      </c>
      <c r="EZ14" s="469">
        <f>IF(EY14&lt;=50,0,IF(EY14&lt;=75,1,IF(EY14&lt;=100,2,"Error")))</f>
        <v>1</v>
      </c>
      <c r="FA14" s="64" t="s">
        <v>228</v>
      </c>
      <c r="FB14" s="190"/>
      <c r="FC14" s="190">
        <f>IF(FB14="x",15,0)+IF(FB15="x",5,0)+IF(FB16="x",15,0)+IF(FB17="x",10,0)+IF(FB18="x",15,0)+IF(FB19="x",10,0)+IF(FB20="x",30,0)</f>
        <v>0</v>
      </c>
      <c r="FD14" s="469">
        <f>IF(FC14&lt;=50,0,IF(FC14&lt;=75,1,IF(FC14&lt;=100,2,"Error")))</f>
        <v>0</v>
      </c>
      <c r="FE14" s="64" t="s">
        <v>228</v>
      </c>
      <c r="FF14" s="225"/>
      <c r="FG14" s="190">
        <f>IF(FF14="x",15,0)+IF(FF15="x",5,0)+IF(FF16="x",15,0)+IF(FF17="x",10,0)+IF(FF18="x",15,0)+IF(FF19="x",10,0)+IF(FF20="x",30,0)</f>
        <v>30</v>
      </c>
      <c r="FH14" s="469">
        <f>IF(FG14&lt;=50,0,IF(FG14&lt;=75,1,IF(FG14&lt;=100,2,"Error")))</f>
        <v>0</v>
      </c>
      <c r="FI14" s="64" t="s">
        <v>228</v>
      </c>
      <c r="FJ14" s="225"/>
      <c r="FK14" s="190">
        <f>IF(FJ14="x",15,0)+IF(FJ15="x",5,0)+IF(FJ16="x",15,0)+IF(FJ17="x",10,0)+IF(FJ18="x",15,0)+IF(FJ19="x",10,0)+IF(FJ20="x",30,0)</f>
        <v>80</v>
      </c>
      <c r="FL14" s="469">
        <f>IF(FK14&lt;=50,0,IF(FK14&lt;=75,1,IF(FK14&lt;=100,2,"Error")))</f>
        <v>2</v>
      </c>
      <c r="FM14" s="64" t="s">
        <v>228</v>
      </c>
      <c r="FN14" s="225" t="s">
        <v>573</v>
      </c>
      <c r="FO14" s="190">
        <f>IF(FN14="x",15,0)+IF(FN15="x",5,0)+IF(FN16="x",15,0)+IF(FN17="x",10,0)+IF(FN18="x",15,0)+IF(FN19="x",10,0)+IF(FN20="x",30,0)</f>
        <v>85</v>
      </c>
      <c r="FP14" s="469">
        <f>IF(FO14&lt;=50,0,IF(FO14&lt;=75,1,IF(FO14&lt;=100,2,"Error")))</f>
        <v>2</v>
      </c>
      <c r="FQ14" s="64" t="s">
        <v>228</v>
      </c>
      <c r="FR14" s="190"/>
      <c r="FS14" s="190">
        <f>IF(FR14="x",15,0)+IF(FR15="x",5,0)+IF(FR16="x",15,0)+IF(FR17="x",10,0)+IF(FR18="x",15,0)+IF(FR19="x",10,0)+IF(FR20="x",30,0)</f>
        <v>0</v>
      </c>
      <c r="FT14" s="469">
        <f>IF(FS14&lt;=50,0,IF(FS14&lt;=75,1,IF(FS14&lt;=100,2,"Error")))</f>
        <v>0</v>
      </c>
      <c r="FU14" s="64" t="s">
        <v>228</v>
      </c>
      <c r="FV14" s="227" t="s">
        <v>573</v>
      </c>
      <c r="FW14" s="190">
        <f>IF(FV14="x",15,0)+IF(FV15="x",5,0)+IF(FV16="x",15,0)+IF(FV17="x",10,0)+IF(FV18="x",15,0)+IF(FV19="x",10,0)+IF(FV20="x",30,0)</f>
        <v>85</v>
      </c>
      <c r="FX14" s="469">
        <f>IF(FW14&lt;=50,0,IF(FW14&lt;=75,1,IF(FW14&lt;=100,2,"Error")))</f>
        <v>2</v>
      </c>
      <c r="FY14" s="64" t="s">
        <v>228</v>
      </c>
      <c r="FZ14" s="250" t="s">
        <v>414</v>
      </c>
      <c r="GA14" s="190">
        <f>IF(FZ14="x",15,0)+IF(FZ15="x",5,0)+IF(FZ16="x",15,0)+IF(FZ17="x",10,0)+IF(FZ18="x",15,0)+IF(FZ19="x",10,0)+IF(FZ20="x",30,0)</f>
        <v>85</v>
      </c>
      <c r="GB14" s="469">
        <f>IF(GA14&lt;=50,0,IF(GA14&lt;=75,1,IF(GA14&lt;=100,2,"Error")))</f>
        <v>2</v>
      </c>
      <c r="GC14" s="64" t="s">
        <v>228</v>
      </c>
      <c r="GD14" s="249" t="s">
        <v>414</v>
      </c>
      <c r="GE14" s="190">
        <f>IF(GD14="x",15,0)+IF(GD15="x",5,0)+IF(GD16="x",15,0)+IF(GD17="x",10,0)+IF(GD18="x",15,0)+IF(GD19="x",10,0)+IF(GD20="x",30,0)</f>
        <v>85</v>
      </c>
      <c r="GF14" s="469">
        <f>IF(GE14&lt;=50,0,IF(GE14&lt;=75,1,IF(GE14&lt;=100,2,"Error")))</f>
        <v>2</v>
      </c>
      <c r="GG14" s="64" t="s">
        <v>228</v>
      </c>
      <c r="GH14" s="249" t="s">
        <v>414</v>
      </c>
      <c r="GI14" s="190">
        <f>IF(GH14="x",15,0)+IF(GH15="x",5,0)+IF(GH16="x",15,0)+IF(GH17="x",10,0)+IF(GH18="x",15,0)+IF(GH19="x",10,0)+IF(GH20="x",30,0)</f>
        <v>85</v>
      </c>
      <c r="GJ14" s="469">
        <f>IF(GI14&lt;=50,0,IF(GI14&lt;=75,1,IF(GI14&lt;=100,2,"Error")))</f>
        <v>2</v>
      </c>
      <c r="GK14" s="64" t="s">
        <v>228</v>
      </c>
      <c r="GL14" s="190"/>
      <c r="GM14" s="190">
        <f>IF(GL14="x",15,0)+IF(GL15="x",5,0)+IF(GL16="x",15,0)+IF(GL17="x",10,0)+IF(GL18="x",15,0)+IF(GL19="x",10,0)+IF(GL20="x",30,0)</f>
        <v>0</v>
      </c>
      <c r="GN14" s="469">
        <f>IF(GM14&lt;=50,0,IF(GM14&lt;=75,1,IF(GM14&lt;=100,2,"Error")))</f>
        <v>0</v>
      </c>
      <c r="GO14" s="64" t="s">
        <v>228</v>
      </c>
      <c r="GP14" s="190"/>
      <c r="GQ14" s="190">
        <f>IF(GP14="x",15,0)+IF(GP15="x",5,0)+IF(GP16="x",15,0)+IF(GP17="x",10,0)+IF(GP18="x",15,0)+IF(GP19="x",10,0)+IF(GP20="x",30,0)</f>
        <v>0</v>
      </c>
      <c r="GR14" s="469">
        <f>IF(GQ14&lt;=50,0,IF(GQ14&lt;=75,1,IF(GQ14&lt;=100,2,"Error")))</f>
        <v>0</v>
      </c>
      <c r="GS14" s="64" t="s">
        <v>228</v>
      </c>
      <c r="GT14" s="190"/>
      <c r="GU14" s="190">
        <f>IF(GT14="x",15,0)+IF(GT15="x",5,0)+IF(GT16="x",15,0)+IF(GT17="x",10,0)+IF(GT18="x",15,0)+IF(GT19="x",10,0)+IF(GT20="x",30,0)</f>
        <v>0</v>
      </c>
      <c r="GV14" s="469">
        <f>IF(GU14&lt;=50,0,IF(GU14&lt;=75,1,IF(GU14&lt;=100,2,"Error")))</f>
        <v>0</v>
      </c>
      <c r="GW14" s="64" t="s">
        <v>228</v>
      </c>
      <c r="GX14" s="190"/>
      <c r="GY14" s="190">
        <f>IF(GX14="x",15,0)+IF(GX15="x",5,0)+IF(GX16="x",15,0)+IF(GX17="x",10,0)+IF(GX18="x",15,0)+IF(GX19="x",10,0)+IF(GX20="x",30,0)</f>
        <v>0</v>
      </c>
      <c r="GZ14" s="469">
        <f>IF(GY14&lt;=50,0,IF(GY14&lt;=75,1,IF(GY14&lt;=100,2,"Error")))</f>
        <v>0</v>
      </c>
      <c r="HA14" s="64" t="s">
        <v>228</v>
      </c>
      <c r="HB14" s="190"/>
      <c r="HC14" s="190">
        <f>IF(HB14="x",15,0)+IF(HB15="x",5,0)+IF(HB16="x",15,0)+IF(HB17="x",10,0)+IF(HB18="x",15,0)+IF(HB19="x",10,0)+IF(HB20="x",30,0)</f>
        <v>0</v>
      </c>
      <c r="HD14" s="469">
        <f>IF(HC14&lt;=50,0,IF(HC14&lt;=75,1,IF(HC14&lt;=100,2,"Error")))</f>
        <v>0</v>
      </c>
      <c r="HE14" s="64" t="s">
        <v>228</v>
      </c>
      <c r="HF14" s="190"/>
      <c r="HG14" s="190">
        <f>IF(HF14="x",15,0)+IF(HF15="x",5,0)+IF(HF16="x",15,0)+IF(HF17="x",10,0)+IF(HF18="x",15,0)+IF(HF19="x",10,0)+IF(HF20="x",30,0)</f>
        <v>0</v>
      </c>
      <c r="HH14" s="469">
        <f>IF(HG14&lt;=50,0,IF(HG14&lt;=75,1,IF(HG14&lt;=100,2,"Error")))</f>
        <v>0</v>
      </c>
      <c r="HI14" s="64" t="s">
        <v>228</v>
      </c>
      <c r="HJ14" s="190"/>
      <c r="HK14" s="190">
        <f>IF(HJ14="x",15,0)+IF(HJ15="x",5,0)+IF(HJ16="x",15,0)+IF(HJ17="x",10,0)+IF(HJ18="x",15,0)+IF(HJ19="x",10,0)+IF(HJ20="x",30,0)</f>
        <v>0</v>
      </c>
      <c r="HL14" s="469">
        <f>IF(HK14&lt;=50,0,IF(HK14&lt;=75,1,IF(HK14&lt;=100,2,"Error")))</f>
        <v>0</v>
      </c>
      <c r="HM14" s="64" t="s">
        <v>228</v>
      </c>
      <c r="HN14" s="190"/>
      <c r="HO14" s="190">
        <f>IF(HN14="x",15,0)+IF(HN15="x",5,0)+IF(HN16="x",15,0)+IF(HN17="x",10,0)+IF(HN18="x",15,0)+IF(HN19="x",10,0)+IF(HN20="x",30,0)</f>
        <v>0</v>
      </c>
      <c r="HP14" s="469">
        <f>IF(HO14&lt;=50,0,IF(HO14&lt;=75,1,IF(HO14&lt;=100,2,"Error")))</f>
        <v>0</v>
      </c>
      <c r="HQ14" s="64" t="s">
        <v>228</v>
      </c>
      <c r="HR14" s="190"/>
      <c r="HS14" s="190">
        <f>IF(HR14="x",15,0)+IF(HR15="x",5,0)+IF(HR16="x",15,0)+IF(HR17="x",10,0)+IF(HR18="x",15,0)+IF(HR19="x",10,0)+IF(HR20="x",30,0)</f>
        <v>0</v>
      </c>
      <c r="HT14" s="469">
        <f>IF(HS14&lt;=50,0,IF(HS14&lt;=75,1,IF(HS14&lt;=100,2,"Error")))</f>
        <v>0</v>
      </c>
      <c r="HU14" s="64" t="s">
        <v>228</v>
      </c>
      <c r="HV14" s="190"/>
      <c r="HW14" s="190">
        <f>IF(HV14="x",15,0)+IF(HV15="x",5,0)+IF(HV16="x",15,0)+IF(HV17="x",10,0)+IF(HV18="x",15,0)+IF(HV19="x",10,0)+IF(HV20="x",30,0)</f>
        <v>0</v>
      </c>
      <c r="HX14" s="469">
        <f>IF(HW14&lt;=50,0,IF(HW14&lt;=75,1,IF(HW14&lt;=100,2,"Error")))</f>
        <v>0</v>
      </c>
      <c r="HY14" s="64" t="s">
        <v>228</v>
      </c>
      <c r="HZ14" s="190"/>
      <c r="IA14" s="190">
        <f>IF(HZ14="x",15,0)+IF(HZ15="x",5,0)+IF(HZ16="x",15,0)+IF(HZ17="x",10,0)+IF(HZ18="x",15,0)+IF(HZ19="x",10,0)+IF(HZ20="x",30,0)</f>
        <v>0</v>
      </c>
      <c r="IB14" s="469">
        <f>IF(IA14&lt;=50,0,IF(IA14&lt;=75,1,IF(IA14&lt;=100,2,"Error")))</f>
        <v>0</v>
      </c>
      <c r="IC14" s="64" t="s">
        <v>228</v>
      </c>
      <c r="ID14" s="190"/>
      <c r="IE14" s="190">
        <f>IF(ID14="x",15,0)+IF(ID15="x",5,0)+IF(ID16="x",15,0)+IF(ID17="x",10,0)+IF(ID18="x",15,0)+IF(ID19="x",10,0)+IF(ID20="x",30,0)</f>
        <v>0</v>
      </c>
      <c r="IF14" s="469">
        <f>IF(IE14&lt;=50,0,IF(IE14&lt;=75,1,IF(IE14&lt;=100,2,"Error")))</f>
        <v>0</v>
      </c>
      <c r="IG14" s="64" t="s">
        <v>228</v>
      </c>
      <c r="IH14" s="190"/>
      <c r="II14" s="190">
        <f>IF(IH14="x",15,0)+IF(IH15="x",5,0)+IF(IH16="x",15,0)+IF(IH17="x",10,0)+IF(IH18="x",15,0)+IF(IH19="x",10,0)+IF(IH20="x",30,0)</f>
        <v>0</v>
      </c>
      <c r="IJ14" s="469">
        <f>IF(II14&lt;=50,0,IF(II14&lt;=75,1,IF(II14&lt;=100,2,"Error")))</f>
        <v>0</v>
      </c>
      <c r="IK14" s="64" t="s">
        <v>228</v>
      </c>
      <c r="IL14" s="190"/>
      <c r="IM14" s="190">
        <f>IF(IL14="x",15,0)+IF(IL15="x",5,0)+IF(IL16="x",15,0)+IF(IL17="x",10,0)+IF(IL18="x",15,0)+IF(IL19="x",10,0)+IF(IL20="x",30,0)</f>
        <v>0</v>
      </c>
      <c r="IN14" s="469">
        <f>IF(IM14&lt;=50,0,IF(IM14&lt;=75,1,IF(IM14&lt;=100,2,"Error")))</f>
        <v>0</v>
      </c>
    </row>
    <row r="15" spans="1:248" ht="22.5" x14ac:dyDescent="0.25">
      <c r="A15" s="64" t="s">
        <v>229</v>
      </c>
      <c r="B15" s="154" t="s">
        <v>414</v>
      </c>
      <c r="C15" s="64"/>
      <c r="D15" s="469"/>
      <c r="E15" s="64" t="s">
        <v>229</v>
      </c>
      <c r="F15" s="154" t="s">
        <v>414</v>
      </c>
      <c r="G15" s="64"/>
      <c r="H15" s="469"/>
      <c r="I15" s="64" t="s">
        <v>229</v>
      </c>
      <c r="J15" s="55"/>
      <c r="K15" s="64"/>
      <c r="L15" s="469"/>
      <c r="M15" s="64" t="s">
        <v>229</v>
      </c>
      <c r="N15" s="181"/>
      <c r="O15" s="64"/>
      <c r="P15" s="469"/>
      <c r="Q15" s="64" t="s">
        <v>229</v>
      </c>
      <c r="R15" s="181"/>
      <c r="S15" s="64"/>
      <c r="T15" s="469"/>
      <c r="U15" s="64" t="s">
        <v>229</v>
      </c>
      <c r="V15" s="170" t="s">
        <v>414</v>
      </c>
      <c r="W15" s="64"/>
      <c r="X15" s="469"/>
      <c r="Y15" s="64" t="s">
        <v>229</v>
      </c>
      <c r="Z15" s="69"/>
      <c r="AA15" s="64"/>
      <c r="AB15" s="469"/>
      <c r="AC15" s="64" t="s">
        <v>229</v>
      </c>
      <c r="AD15" s="181"/>
      <c r="AE15" s="64"/>
      <c r="AF15" s="469"/>
      <c r="AG15" s="64" t="s">
        <v>229</v>
      </c>
      <c r="AH15" s="170" t="s">
        <v>414</v>
      </c>
      <c r="AI15" s="64"/>
      <c r="AJ15" s="469"/>
      <c r="AK15" s="64" t="s">
        <v>229</v>
      </c>
      <c r="AL15" s="75"/>
      <c r="AM15" s="64"/>
      <c r="AN15" s="469"/>
      <c r="AO15" s="64" t="s">
        <v>229</v>
      </c>
      <c r="AP15" s="170" t="s">
        <v>414</v>
      </c>
      <c r="AQ15" s="64"/>
      <c r="AR15" s="469"/>
      <c r="AS15" s="64" t="s">
        <v>229</v>
      </c>
      <c r="AT15" s="157"/>
      <c r="AU15" s="64"/>
      <c r="AV15" s="469"/>
      <c r="AW15" s="64" t="s">
        <v>229</v>
      </c>
      <c r="AX15" s="154"/>
      <c r="AY15" s="64"/>
      <c r="AZ15" s="469"/>
      <c r="BA15" s="64" t="s">
        <v>229</v>
      </c>
      <c r="BB15" s="154"/>
      <c r="BC15" s="64"/>
      <c r="BD15" s="469"/>
      <c r="BE15" s="64" t="s">
        <v>229</v>
      </c>
      <c r="BF15" s="154"/>
      <c r="BG15" s="64"/>
      <c r="BH15" s="469"/>
      <c r="BI15" s="64" t="s">
        <v>229</v>
      </c>
      <c r="BJ15" s="154"/>
      <c r="BK15" s="64"/>
      <c r="BL15" s="469"/>
      <c r="BM15" s="64" t="s">
        <v>229</v>
      </c>
      <c r="BN15" s="176" t="s">
        <v>573</v>
      </c>
      <c r="BO15" s="64"/>
      <c r="BP15" s="469"/>
      <c r="BQ15" s="64" t="s">
        <v>229</v>
      </c>
      <c r="BR15" s="154"/>
      <c r="BS15" s="64"/>
      <c r="BT15" s="469"/>
      <c r="BU15" s="64" t="s">
        <v>229</v>
      </c>
      <c r="BV15" s="176" t="s">
        <v>414</v>
      </c>
      <c r="BW15" s="64"/>
      <c r="BX15" s="469"/>
      <c r="BY15" s="64" t="s">
        <v>229</v>
      </c>
      <c r="BZ15" s="176" t="s">
        <v>414</v>
      </c>
      <c r="CA15" s="64"/>
      <c r="CB15" s="469"/>
      <c r="CC15" s="64" t="s">
        <v>229</v>
      </c>
      <c r="CD15" s="176" t="s">
        <v>414</v>
      </c>
      <c r="CE15" s="64"/>
      <c r="CF15" s="469"/>
      <c r="CG15" s="64" t="s">
        <v>229</v>
      </c>
      <c r="CH15" s="154"/>
      <c r="CI15" s="64"/>
      <c r="CJ15" s="469"/>
      <c r="CK15" s="64" t="s">
        <v>229</v>
      </c>
      <c r="CL15" s="154"/>
      <c r="CM15" s="64"/>
      <c r="CN15" s="469"/>
      <c r="CO15" s="64" t="s">
        <v>229</v>
      </c>
      <c r="CP15" s="176"/>
      <c r="CQ15" s="64"/>
      <c r="CR15" s="469"/>
      <c r="CS15" s="64" t="s">
        <v>229</v>
      </c>
      <c r="CT15" s="176"/>
      <c r="CU15" s="64"/>
      <c r="CV15" s="469"/>
      <c r="CW15" s="64" t="s">
        <v>229</v>
      </c>
      <c r="CX15" s="176"/>
      <c r="CY15" s="64"/>
      <c r="CZ15" s="469"/>
      <c r="DA15" s="64" t="s">
        <v>229</v>
      </c>
      <c r="DB15" s="176"/>
      <c r="DC15" s="64"/>
      <c r="DD15" s="469"/>
      <c r="DE15" s="64" t="s">
        <v>229</v>
      </c>
      <c r="DF15" s="176"/>
      <c r="DG15" s="64"/>
      <c r="DH15" s="469"/>
      <c r="DI15" s="64" t="s">
        <v>229</v>
      </c>
      <c r="DJ15" s="190"/>
      <c r="DK15" s="64"/>
      <c r="DL15" s="469"/>
      <c r="DM15" s="64" t="s">
        <v>229</v>
      </c>
      <c r="DN15" s="190"/>
      <c r="DO15" s="64"/>
      <c r="DP15" s="469"/>
      <c r="DQ15" s="64" t="s">
        <v>229</v>
      </c>
      <c r="DR15" s="213" t="s">
        <v>414</v>
      </c>
      <c r="DS15" s="64"/>
      <c r="DT15" s="469"/>
      <c r="DU15" s="64" t="s">
        <v>229</v>
      </c>
      <c r="DV15" s="213" t="s">
        <v>414</v>
      </c>
      <c r="DW15" s="64"/>
      <c r="DX15" s="469"/>
      <c r="DY15" s="64" t="s">
        <v>229</v>
      </c>
      <c r="DZ15" s="190"/>
      <c r="EA15" s="64"/>
      <c r="EB15" s="469"/>
      <c r="EC15" s="64" t="s">
        <v>229</v>
      </c>
      <c r="ED15" s="213" t="s">
        <v>414</v>
      </c>
      <c r="EE15" s="64"/>
      <c r="EF15" s="469"/>
      <c r="EG15" s="64" t="s">
        <v>229</v>
      </c>
      <c r="EH15" s="225" t="s">
        <v>414</v>
      </c>
      <c r="EI15" s="64"/>
      <c r="EJ15" s="469"/>
      <c r="EK15" s="64" t="s">
        <v>229</v>
      </c>
      <c r="EL15" s="225" t="s">
        <v>414</v>
      </c>
      <c r="EM15" s="64"/>
      <c r="EN15" s="469"/>
      <c r="EO15" s="64" t="s">
        <v>229</v>
      </c>
      <c r="EP15" s="225" t="s">
        <v>414</v>
      </c>
      <c r="EQ15" s="64"/>
      <c r="ER15" s="469"/>
      <c r="ES15" s="64" t="s">
        <v>229</v>
      </c>
      <c r="ET15" s="190"/>
      <c r="EU15" s="64"/>
      <c r="EV15" s="469"/>
      <c r="EW15" s="64" t="s">
        <v>229</v>
      </c>
      <c r="EX15" s="225" t="s">
        <v>414</v>
      </c>
      <c r="EY15" s="64"/>
      <c r="EZ15" s="469"/>
      <c r="FA15" s="64" t="s">
        <v>229</v>
      </c>
      <c r="FB15" s="190"/>
      <c r="FC15" s="64"/>
      <c r="FD15" s="469"/>
      <c r="FE15" s="64" t="s">
        <v>229</v>
      </c>
      <c r="FF15" s="225" t="s">
        <v>414</v>
      </c>
      <c r="FG15" s="64"/>
      <c r="FH15" s="469"/>
      <c r="FI15" s="64" t="s">
        <v>229</v>
      </c>
      <c r="FJ15" s="225"/>
      <c r="FK15" s="64"/>
      <c r="FL15" s="469"/>
      <c r="FM15" s="64" t="s">
        <v>229</v>
      </c>
      <c r="FN15" s="225" t="s">
        <v>573</v>
      </c>
      <c r="FO15" s="64"/>
      <c r="FP15" s="469"/>
      <c r="FQ15" s="64" t="s">
        <v>229</v>
      </c>
      <c r="FR15" s="190"/>
      <c r="FS15" s="64"/>
      <c r="FT15" s="469"/>
      <c r="FU15" s="64" t="s">
        <v>229</v>
      </c>
      <c r="FV15" s="227" t="s">
        <v>573</v>
      </c>
      <c r="FW15" s="64"/>
      <c r="FX15" s="469"/>
      <c r="FY15" s="64" t="s">
        <v>229</v>
      </c>
      <c r="FZ15" s="250" t="s">
        <v>414</v>
      </c>
      <c r="GA15" s="64"/>
      <c r="GB15" s="469"/>
      <c r="GC15" s="64" t="s">
        <v>229</v>
      </c>
      <c r="GD15" s="249" t="s">
        <v>414</v>
      </c>
      <c r="GE15" s="64"/>
      <c r="GF15" s="469"/>
      <c r="GG15" s="64" t="s">
        <v>229</v>
      </c>
      <c r="GH15" s="249" t="s">
        <v>414</v>
      </c>
      <c r="GI15" s="64"/>
      <c r="GJ15" s="469"/>
      <c r="GK15" s="64" t="s">
        <v>229</v>
      </c>
      <c r="GL15" s="190"/>
      <c r="GM15" s="64"/>
      <c r="GN15" s="469"/>
      <c r="GO15" s="64" t="s">
        <v>229</v>
      </c>
      <c r="GP15" s="190"/>
      <c r="GQ15" s="64"/>
      <c r="GR15" s="469"/>
      <c r="GS15" s="64" t="s">
        <v>229</v>
      </c>
      <c r="GT15" s="190"/>
      <c r="GU15" s="64"/>
      <c r="GV15" s="469"/>
      <c r="GW15" s="64" t="s">
        <v>229</v>
      </c>
      <c r="GX15" s="190"/>
      <c r="GY15" s="64"/>
      <c r="GZ15" s="469"/>
      <c r="HA15" s="64" t="s">
        <v>229</v>
      </c>
      <c r="HB15" s="190"/>
      <c r="HC15" s="64"/>
      <c r="HD15" s="469"/>
      <c r="HE15" s="64" t="s">
        <v>229</v>
      </c>
      <c r="HF15" s="190"/>
      <c r="HG15" s="64"/>
      <c r="HH15" s="469"/>
      <c r="HI15" s="64" t="s">
        <v>229</v>
      </c>
      <c r="HJ15" s="190"/>
      <c r="HK15" s="64"/>
      <c r="HL15" s="469"/>
      <c r="HM15" s="64" t="s">
        <v>229</v>
      </c>
      <c r="HN15" s="190"/>
      <c r="HO15" s="64"/>
      <c r="HP15" s="469"/>
      <c r="HQ15" s="64" t="s">
        <v>229</v>
      </c>
      <c r="HR15" s="190"/>
      <c r="HS15" s="64"/>
      <c r="HT15" s="469"/>
      <c r="HU15" s="64" t="s">
        <v>229</v>
      </c>
      <c r="HV15" s="190"/>
      <c r="HW15" s="64"/>
      <c r="HX15" s="469"/>
      <c r="HY15" s="64" t="s">
        <v>229</v>
      </c>
      <c r="HZ15" s="190"/>
      <c r="IA15" s="64"/>
      <c r="IB15" s="469"/>
      <c r="IC15" s="64" t="s">
        <v>229</v>
      </c>
      <c r="ID15" s="190"/>
      <c r="IE15" s="64"/>
      <c r="IF15" s="469"/>
      <c r="IG15" s="64" t="s">
        <v>229</v>
      </c>
      <c r="IH15" s="190"/>
      <c r="II15" s="64"/>
      <c r="IJ15" s="469"/>
      <c r="IK15" s="64" t="s">
        <v>229</v>
      </c>
      <c r="IL15" s="190"/>
      <c r="IM15" s="64"/>
      <c r="IN15" s="469"/>
    </row>
    <row r="16" spans="1:248" ht="22.5" customHeight="1" x14ac:dyDescent="0.25">
      <c r="A16" s="64" t="s">
        <v>230</v>
      </c>
      <c r="B16" s="154"/>
      <c r="C16" s="64"/>
      <c r="D16" s="469"/>
      <c r="E16" s="64" t="s">
        <v>230</v>
      </c>
      <c r="F16" s="154"/>
      <c r="G16" s="64"/>
      <c r="H16" s="469"/>
      <c r="I16" s="64" t="s">
        <v>230</v>
      </c>
      <c r="J16" s="55"/>
      <c r="K16" s="64"/>
      <c r="L16" s="469"/>
      <c r="M16" s="64" t="s">
        <v>230</v>
      </c>
      <c r="N16" s="181"/>
      <c r="O16" s="64"/>
      <c r="P16" s="469"/>
      <c r="Q16" s="64" t="s">
        <v>230</v>
      </c>
      <c r="R16" s="181"/>
      <c r="S16" s="64"/>
      <c r="T16" s="469"/>
      <c r="U16" s="64" t="s">
        <v>230</v>
      </c>
      <c r="V16" s="170"/>
      <c r="W16" s="64"/>
      <c r="X16" s="469"/>
      <c r="Y16" s="64" t="s">
        <v>230</v>
      </c>
      <c r="Z16" s="69"/>
      <c r="AA16" s="64"/>
      <c r="AB16" s="469"/>
      <c r="AC16" s="64" t="s">
        <v>230</v>
      </c>
      <c r="AD16" s="181"/>
      <c r="AE16" s="64"/>
      <c r="AF16" s="469"/>
      <c r="AG16" s="64" t="s">
        <v>230</v>
      </c>
      <c r="AH16" s="170"/>
      <c r="AI16" s="64"/>
      <c r="AJ16" s="469"/>
      <c r="AK16" s="64" t="s">
        <v>230</v>
      </c>
      <c r="AL16" s="75"/>
      <c r="AM16" s="64"/>
      <c r="AN16" s="469"/>
      <c r="AO16" s="64" t="s">
        <v>230</v>
      </c>
      <c r="AP16" s="170"/>
      <c r="AQ16" s="64"/>
      <c r="AR16" s="469"/>
      <c r="AS16" s="64" t="s">
        <v>230</v>
      </c>
      <c r="AT16" s="157"/>
      <c r="AU16" s="64"/>
      <c r="AV16" s="469"/>
      <c r="AW16" s="64" t="s">
        <v>230</v>
      </c>
      <c r="AX16" s="154"/>
      <c r="AY16" s="64"/>
      <c r="AZ16" s="469"/>
      <c r="BA16" s="64" t="s">
        <v>230</v>
      </c>
      <c r="BB16" s="154"/>
      <c r="BC16" s="64"/>
      <c r="BD16" s="469"/>
      <c r="BE16" s="64" t="s">
        <v>230</v>
      </c>
      <c r="BF16" s="154"/>
      <c r="BG16" s="64"/>
      <c r="BH16" s="469"/>
      <c r="BI16" s="64" t="s">
        <v>230</v>
      </c>
      <c r="BJ16" s="154"/>
      <c r="BK16" s="64"/>
      <c r="BL16" s="469"/>
      <c r="BM16" s="64" t="s">
        <v>230</v>
      </c>
      <c r="BN16" s="176"/>
      <c r="BO16" s="64"/>
      <c r="BP16" s="469"/>
      <c r="BQ16" s="64" t="s">
        <v>230</v>
      </c>
      <c r="BR16" s="154"/>
      <c r="BS16" s="64"/>
      <c r="BT16" s="469"/>
      <c r="BU16" s="64" t="s">
        <v>230</v>
      </c>
      <c r="BV16" s="176"/>
      <c r="BW16" s="64"/>
      <c r="BX16" s="469"/>
      <c r="BY16" s="64" t="s">
        <v>230</v>
      </c>
      <c r="BZ16" s="176"/>
      <c r="CA16" s="64"/>
      <c r="CB16" s="469"/>
      <c r="CC16" s="64" t="s">
        <v>230</v>
      </c>
      <c r="CD16" s="176"/>
      <c r="CE16" s="64"/>
      <c r="CF16" s="469"/>
      <c r="CG16" s="64" t="s">
        <v>230</v>
      </c>
      <c r="CH16" s="154"/>
      <c r="CI16" s="64"/>
      <c r="CJ16" s="469"/>
      <c r="CK16" s="64" t="s">
        <v>230</v>
      </c>
      <c r="CL16" s="154"/>
      <c r="CM16" s="64"/>
      <c r="CN16" s="469"/>
      <c r="CO16" s="64" t="s">
        <v>230</v>
      </c>
      <c r="CP16" s="176"/>
      <c r="CQ16" s="64"/>
      <c r="CR16" s="469"/>
      <c r="CS16" s="64" t="s">
        <v>230</v>
      </c>
      <c r="CT16" s="176"/>
      <c r="CU16" s="64"/>
      <c r="CV16" s="469"/>
      <c r="CW16" s="64" t="s">
        <v>230</v>
      </c>
      <c r="CX16" s="176"/>
      <c r="CY16" s="64"/>
      <c r="CZ16" s="469"/>
      <c r="DA16" s="64" t="s">
        <v>230</v>
      </c>
      <c r="DB16" s="176"/>
      <c r="DC16" s="64"/>
      <c r="DD16" s="469"/>
      <c r="DE16" s="64" t="s">
        <v>230</v>
      </c>
      <c r="DF16" s="176"/>
      <c r="DG16" s="64"/>
      <c r="DH16" s="469"/>
      <c r="DI16" s="64" t="s">
        <v>230</v>
      </c>
      <c r="DJ16" s="190"/>
      <c r="DK16" s="64"/>
      <c r="DL16" s="469"/>
      <c r="DM16" s="64" t="s">
        <v>230</v>
      </c>
      <c r="DN16" s="190"/>
      <c r="DO16" s="64"/>
      <c r="DP16" s="469"/>
      <c r="DQ16" s="64" t="s">
        <v>230</v>
      </c>
      <c r="DR16" s="213"/>
      <c r="DS16" s="64"/>
      <c r="DT16" s="469"/>
      <c r="DU16" s="64" t="s">
        <v>230</v>
      </c>
      <c r="DV16" s="213"/>
      <c r="DW16" s="64"/>
      <c r="DX16" s="469"/>
      <c r="DY16" s="64" t="s">
        <v>230</v>
      </c>
      <c r="DZ16" s="190"/>
      <c r="EA16" s="64"/>
      <c r="EB16" s="469"/>
      <c r="EC16" s="64" t="s">
        <v>230</v>
      </c>
      <c r="ED16" s="213"/>
      <c r="EE16" s="64"/>
      <c r="EF16" s="469"/>
      <c r="EG16" s="64" t="s">
        <v>230</v>
      </c>
      <c r="EH16" s="225"/>
      <c r="EI16" s="64"/>
      <c r="EJ16" s="469"/>
      <c r="EK16" s="64" t="s">
        <v>230</v>
      </c>
      <c r="EL16" s="225"/>
      <c r="EM16" s="64"/>
      <c r="EN16" s="469"/>
      <c r="EO16" s="64" t="s">
        <v>230</v>
      </c>
      <c r="EP16" s="225"/>
      <c r="EQ16" s="64"/>
      <c r="ER16" s="469"/>
      <c r="ES16" s="64" t="s">
        <v>230</v>
      </c>
      <c r="ET16" s="190"/>
      <c r="EU16" s="64"/>
      <c r="EV16" s="469"/>
      <c r="EW16" s="64" t="s">
        <v>230</v>
      </c>
      <c r="EX16" s="225"/>
      <c r="EY16" s="64"/>
      <c r="EZ16" s="469"/>
      <c r="FA16" s="64" t="s">
        <v>230</v>
      </c>
      <c r="FB16" s="190"/>
      <c r="FC16" s="64"/>
      <c r="FD16" s="469"/>
      <c r="FE16" s="64" t="s">
        <v>230</v>
      </c>
      <c r="FF16" s="225"/>
      <c r="FG16" s="64"/>
      <c r="FH16" s="469"/>
      <c r="FI16" s="64" t="s">
        <v>230</v>
      </c>
      <c r="FJ16" s="225" t="s">
        <v>414</v>
      </c>
      <c r="FK16" s="64"/>
      <c r="FL16" s="469"/>
      <c r="FM16" s="64" t="s">
        <v>230</v>
      </c>
      <c r="FN16" s="225"/>
      <c r="FO16" s="64"/>
      <c r="FP16" s="469"/>
      <c r="FQ16" s="64" t="s">
        <v>230</v>
      </c>
      <c r="FR16" s="190"/>
      <c r="FS16" s="64"/>
      <c r="FT16" s="469"/>
      <c r="FU16" s="64" t="s">
        <v>230</v>
      </c>
      <c r="FV16" s="227"/>
      <c r="FW16" s="64"/>
      <c r="FX16" s="469"/>
      <c r="FY16" s="64" t="s">
        <v>230</v>
      </c>
      <c r="FZ16" s="250"/>
      <c r="GA16" s="64"/>
      <c r="GB16" s="469"/>
      <c r="GC16" s="64" t="s">
        <v>230</v>
      </c>
      <c r="GD16" s="249"/>
      <c r="GE16" s="64"/>
      <c r="GF16" s="469"/>
      <c r="GG16" s="64" t="s">
        <v>230</v>
      </c>
      <c r="GH16" s="249"/>
      <c r="GI16" s="64"/>
      <c r="GJ16" s="469"/>
      <c r="GK16" s="64" t="s">
        <v>230</v>
      </c>
      <c r="GL16" s="190"/>
      <c r="GM16" s="64"/>
      <c r="GN16" s="469"/>
      <c r="GO16" s="64" t="s">
        <v>230</v>
      </c>
      <c r="GP16" s="190"/>
      <c r="GQ16" s="64"/>
      <c r="GR16" s="469"/>
      <c r="GS16" s="64" t="s">
        <v>230</v>
      </c>
      <c r="GT16" s="190"/>
      <c r="GU16" s="64"/>
      <c r="GV16" s="469"/>
      <c r="GW16" s="64" t="s">
        <v>230</v>
      </c>
      <c r="GX16" s="190"/>
      <c r="GY16" s="64"/>
      <c r="GZ16" s="469"/>
      <c r="HA16" s="64" t="s">
        <v>230</v>
      </c>
      <c r="HB16" s="190"/>
      <c r="HC16" s="64"/>
      <c r="HD16" s="469"/>
      <c r="HE16" s="64" t="s">
        <v>230</v>
      </c>
      <c r="HF16" s="190"/>
      <c r="HG16" s="64"/>
      <c r="HH16" s="469"/>
      <c r="HI16" s="64" t="s">
        <v>230</v>
      </c>
      <c r="HJ16" s="190"/>
      <c r="HK16" s="64"/>
      <c r="HL16" s="469"/>
      <c r="HM16" s="64" t="s">
        <v>230</v>
      </c>
      <c r="HN16" s="190"/>
      <c r="HO16" s="64"/>
      <c r="HP16" s="469"/>
      <c r="HQ16" s="64" t="s">
        <v>230</v>
      </c>
      <c r="HR16" s="190"/>
      <c r="HS16" s="64"/>
      <c r="HT16" s="469"/>
      <c r="HU16" s="64" t="s">
        <v>230</v>
      </c>
      <c r="HV16" s="190"/>
      <c r="HW16" s="64"/>
      <c r="HX16" s="469"/>
      <c r="HY16" s="64" t="s">
        <v>230</v>
      </c>
      <c r="HZ16" s="190"/>
      <c r="IA16" s="64"/>
      <c r="IB16" s="469"/>
      <c r="IC16" s="64" t="s">
        <v>230</v>
      </c>
      <c r="ID16" s="190"/>
      <c r="IE16" s="64"/>
      <c r="IF16" s="469"/>
      <c r="IG16" s="64" t="s">
        <v>230</v>
      </c>
      <c r="IH16" s="190"/>
      <c r="II16" s="64"/>
      <c r="IJ16" s="469"/>
      <c r="IK16" s="64" t="s">
        <v>230</v>
      </c>
      <c r="IL16" s="190"/>
      <c r="IM16" s="64"/>
      <c r="IN16" s="469"/>
    </row>
    <row r="17" spans="1:248" ht="22.5" customHeight="1" x14ac:dyDescent="0.25">
      <c r="A17" s="64" t="s">
        <v>231</v>
      </c>
      <c r="B17" s="154" t="s">
        <v>414</v>
      </c>
      <c r="C17" s="64"/>
      <c r="D17" s="469"/>
      <c r="E17" s="64" t="s">
        <v>231</v>
      </c>
      <c r="F17" s="154" t="s">
        <v>414</v>
      </c>
      <c r="G17" s="64"/>
      <c r="H17" s="469"/>
      <c r="I17" s="64" t="s">
        <v>231</v>
      </c>
      <c r="J17" s="55"/>
      <c r="K17" s="64"/>
      <c r="L17" s="469"/>
      <c r="M17" s="64" t="s">
        <v>231</v>
      </c>
      <c r="N17" s="181"/>
      <c r="O17" s="64"/>
      <c r="P17" s="469"/>
      <c r="Q17" s="64" t="s">
        <v>231</v>
      </c>
      <c r="R17" s="181"/>
      <c r="S17" s="64"/>
      <c r="T17" s="469"/>
      <c r="U17" s="64" t="s">
        <v>231</v>
      </c>
      <c r="V17" s="170" t="s">
        <v>414</v>
      </c>
      <c r="W17" s="64"/>
      <c r="X17" s="469"/>
      <c r="Y17" s="64" t="s">
        <v>231</v>
      </c>
      <c r="Z17" s="69"/>
      <c r="AA17" s="64"/>
      <c r="AB17" s="469"/>
      <c r="AC17" s="64" t="s">
        <v>231</v>
      </c>
      <c r="AD17" s="181"/>
      <c r="AE17" s="64"/>
      <c r="AF17" s="469"/>
      <c r="AG17" s="64" t="s">
        <v>231</v>
      </c>
      <c r="AH17" s="170" t="s">
        <v>414</v>
      </c>
      <c r="AI17" s="64"/>
      <c r="AJ17" s="469"/>
      <c r="AK17" s="64" t="s">
        <v>231</v>
      </c>
      <c r="AL17" s="75"/>
      <c r="AM17" s="64"/>
      <c r="AN17" s="469"/>
      <c r="AO17" s="64" t="s">
        <v>231</v>
      </c>
      <c r="AP17" s="170" t="s">
        <v>414</v>
      </c>
      <c r="AQ17" s="64"/>
      <c r="AR17" s="469"/>
      <c r="AS17" s="64" t="s">
        <v>231</v>
      </c>
      <c r="AT17" s="157"/>
      <c r="AU17" s="64"/>
      <c r="AV17" s="469"/>
      <c r="AW17" s="64" t="s">
        <v>231</v>
      </c>
      <c r="AX17" s="154"/>
      <c r="AY17" s="64"/>
      <c r="AZ17" s="469"/>
      <c r="BA17" s="64" t="s">
        <v>231</v>
      </c>
      <c r="BB17" s="154"/>
      <c r="BC17" s="64"/>
      <c r="BD17" s="469"/>
      <c r="BE17" s="64" t="s">
        <v>231</v>
      </c>
      <c r="BF17" s="154"/>
      <c r="BG17" s="64"/>
      <c r="BH17" s="469"/>
      <c r="BI17" s="64" t="s">
        <v>231</v>
      </c>
      <c r="BJ17" s="154"/>
      <c r="BK17" s="64"/>
      <c r="BL17" s="469"/>
      <c r="BM17" s="64" t="s">
        <v>231</v>
      </c>
      <c r="BN17" s="176" t="s">
        <v>573</v>
      </c>
      <c r="BO17" s="64"/>
      <c r="BP17" s="469"/>
      <c r="BQ17" s="64" t="s">
        <v>231</v>
      </c>
      <c r="BR17" s="154"/>
      <c r="BS17" s="64"/>
      <c r="BT17" s="469"/>
      <c r="BU17" s="64" t="s">
        <v>231</v>
      </c>
      <c r="BV17" s="176" t="s">
        <v>414</v>
      </c>
      <c r="BW17" s="64"/>
      <c r="BX17" s="469"/>
      <c r="BY17" s="64" t="s">
        <v>231</v>
      </c>
      <c r="BZ17" s="176" t="s">
        <v>414</v>
      </c>
      <c r="CA17" s="64"/>
      <c r="CB17" s="469"/>
      <c r="CC17" s="64" t="s">
        <v>231</v>
      </c>
      <c r="CD17" s="176" t="s">
        <v>414</v>
      </c>
      <c r="CE17" s="64"/>
      <c r="CF17" s="469"/>
      <c r="CG17" s="64" t="s">
        <v>231</v>
      </c>
      <c r="CH17" s="154"/>
      <c r="CI17" s="64"/>
      <c r="CJ17" s="469"/>
      <c r="CK17" s="64" t="s">
        <v>231</v>
      </c>
      <c r="CL17" s="154"/>
      <c r="CM17" s="64"/>
      <c r="CN17" s="469"/>
      <c r="CO17" s="64" t="s">
        <v>231</v>
      </c>
      <c r="CP17" s="176"/>
      <c r="CQ17" s="64"/>
      <c r="CR17" s="469"/>
      <c r="CS17" s="64" t="s">
        <v>231</v>
      </c>
      <c r="CT17" s="176"/>
      <c r="CU17" s="64"/>
      <c r="CV17" s="469"/>
      <c r="CW17" s="64" t="s">
        <v>231</v>
      </c>
      <c r="CX17" s="176"/>
      <c r="CY17" s="64"/>
      <c r="CZ17" s="469"/>
      <c r="DA17" s="64" t="s">
        <v>231</v>
      </c>
      <c r="DB17" s="176"/>
      <c r="DC17" s="64"/>
      <c r="DD17" s="469"/>
      <c r="DE17" s="64" t="s">
        <v>231</v>
      </c>
      <c r="DF17" s="176"/>
      <c r="DG17" s="64"/>
      <c r="DH17" s="469"/>
      <c r="DI17" s="64" t="s">
        <v>231</v>
      </c>
      <c r="DJ17" s="190"/>
      <c r="DK17" s="64"/>
      <c r="DL17" s="469"/>
      <c r="DM17" s="64" t="s">
        <v>231</v>
      </c>
      <c r="DN17" s="190"/>
      <c r="DO17" s="64"/>
      <c r="DP17" s="469"/>
      <c r="DQ17" s="64" t="s">
        <v>231</v>
      </c>
      <c r="DR17" s="213" t="s">
        <v>414</v>
      </c>
      <c r="DS17" s="64"/>
      <c r="DT17" s="469"/>
      <c r="DU17" s="64" t="s">
        <v>231</v>
      </c>
      <c r="DV17" s="213" t="s">
        <v>414</v>
      </c>
      <c r="DW17" s="64"/>
      <c r="DX17" s="469"/>
      <c r="DY17" s="64" t="s">
        <v>231</v>
      </c>
      <c r="DZ17" s="190"/>
      <c r="EA17" s="64"/>
      <c r="EB17" s="469"/>
      <c r="EC17" s="64" t="s">
        <v>231</v>
      </c>
      <c r="ED17" s="213" t="s">
        <v>414</v>
      </c>
      <c r="EE17" s="64"/>
      <c r="EF17" s="469"/>
      <c r="EG17" s="64" t="s">
        <v>231</v>
      </c>
      <c r="EH17" s="225" t="s">
        <v>414</v>
      </c>
      <c r="EI17" s="64"/>
      <c r="EJ17" s="469"/>
      <c r="EK17" s="64" t="s">
        <v>231</v>
      </c>
      <c r="EL17" s="225" t="s">
        <v>414</v>
      </c>
      <c r="EM17" s="64"/>
      <c r="EN17" s="469"/>
      <c r="EO17" s="64" t="s">
        <v>231</v>
      </c>
      <c r="EP17" s="225" t="s">
        <v>414</v>
      </c>
      <c r="EQ17" s="64"/>
      <c r="ER17" s="469"/>
      <c r="ES17" s="64" t="s">
        <v>231</v>
      </c>
      <c r="ET17" s="190"/>
      <c r="EU17" s="64"/>
      <c r="EV17" s="469"/>
      <c r="EW17" s="64" t="s">
        <v>231</v>
      </c>
      <c r="EX17" s="225" t="s">
        <v>414</v>
      </c>
      <c r="EY17" s="64"/>
      <c r="EZ17" s="469"/>
      <c r="FA17" s="64" t="s">
        <v>231</v>
      </c>
      <c r="FB17" s="190"/>
      <c r="FC17" s="64"/>
      <c r="FD17" s="469"/>
      <c r="FE17" s="64" t="s">
        <v>231</v>
      </c>
      <c r="FF17" s="225" t="s">
        <v>414</v>
      </c>
      <c r="FG17" s="64"/>
      <c r="FH17" s="469"/>
      <c r="FI17" s="64" t="s">
        <v>231</v>
      </c>
      <c r="FJ17" s="225" t="s">
        <v>414</v>
      </c>
      <c r="FK17" s="64"/>
      <c r="FL17" s="469"/>
      <c r="FM17" s="64" t="s">
        <v>231</v>
      </c>
      <c r="FN17" s="225" t="s">
        <v>573</v>
      </c>
      <c r="FO17" s="64"/>
      <c r="FP17" s="469"/>
      <c r="FQ17" s="64" t="s">
        <v>231</v>
      </c>
      <c r="FR17" s="190"/>
      <c r="FS17" s="64"/>
      <c r="FT17" s="469"/>
      <c r="FU17" s="64" t="s">
        <v>231</v>
      </c>
      <c r="FV17" s="227" t="s">
        <v>573</v>
      </c>
      <c r="FW17" s="64"/>
      <c r="FX17" s="469"/>
      <c r="FY17" s="64" t="s">
        <v>231</v>
      </c>
      <c r="FZ17" s="250" t="s">
        <v>414</v>
      </c>
      <c r="GA17" s="64"/>
      <c r="GB17" s="469"/>
      <c r="GC17" s="64" t="s">
        <v>231</v>
      </c>
      <c r="GD17" s="249" t="s">
        <v>414</v>
      </c>
      <c r="GE17" s="64"/>
      <c r="GF17" s="469"/>
      <c r="GG17" s="64" t="s">
        <v>231</v>
      </c>
      <c r="GH17" s="249" t="s">
        <v>414</v>
      </c>
      <c r="GI17" s="64"/>
      <c r="GJ17" s="469"/>
      <c r="GK17" s="64" t="s">
        <v>231</v>
      </c>
      <c r="GL17" s="190"/>
      <c r="GM17" s="64"/>
      <c r="GN17" s="469"/>
      <c r="GO17" s="64" t="s">
        <v>231</v>
      </c>
      <c r="GP17" s="190"/>
      <c r="GQ17" s="64"/>
      <c r="GR17" s="469"/>
      <c r="GS17" s="64" t="s">
        <v>231</v>
      </c>
      <c r="GT17" s="190"/>
      <c r="GU17" s="64"/>
      <c r="GV17" s="469"/>
      <c r="GW17" s="64" t="s">
        <v>231</v>
      </c>
      <c r="GX17" s="190"/>
      <c r="GY17" s="64"/>
      <c r="GZ17" s="469"/>
      <c r="HA17" s="64" t="s">
        <v>231</v>
      </c>
      <c r="HB17" s="190"/>
      <c r="HC17" s="64"/>
      <c r="HD17" s="469"/>
      <c r="HE17" s="64" t="s">
        <v>231</v>
      </c>
      <c r="HF17" s="190"/>
      <c r="HG17" s="64"/>
      <c r="HH17" s="469"/>
      <c r="HI17" s="64" t="s">
        <v>231</v>
      </c>
      <c r="HJ17" s="190"/>
      <c r="HK17" s="64"/>
      <c r="HL17" s="469"/>
      <c r="HM17" s="64" t="s">
        <v>231</v>
      </c>
      <c r="HN17" s="190"/>
      <c r="HO17" s="64"/>
      <c r="HP17" s="469"/>
      <c r="HQ17" s="64" t="s">
        <v>231</v>
      </c>
      <c r="HR17" s="190"/>
      <c r="HS17" s="64"/>
      <c r="HT17" s="469"/>
      <c r="HU17" s="64" t="s">
        <v>231</v>
      </c>
      <c r="HV17" s="190"/>
      <c r="HW17" s="64"/>
      <c r="HX17" s="469"/>
      <c r="HY17" s="64" t="s">
        <v>231</v>
      </c>
      <c r="HZ17" s="190"/>
      <c r="IA17" s="64"/>
      <c r="IB17" s="469"/>
      <c r="IC17" s="64" t="s">
        <v>231</v>
      </c>
      <c r="ID17" s="190"/>
      <c r="IE17" s="64"/>
      <c r="IF17" s="469"/>
      <c r="IG17" s="64" t="s">
        <v>231</v>
      </c>
      <c r="IH17" s="190"/>
      <c r="II17" s="64"/>
      <c r="IJ17" s="469"/>
      <c r="IK17" s="64" t="s">
        <v>231</v>
      </c>
      <c r="IL17" s="190"/>
      <c r="IM17" s="64"/>
      <c r="IN17" s="469"/>
    </row>
    <row r="18" spans="1:248" ht="22.5" x14ac:dyDescent="0.25">
      <c r="A18" s="64" t="s">
        <v>232</v>
      </c>
      <c r="B18" s="154"/>
      <c r="C18" s="64"/>
      <c r="D18" s="469"/>
      <c r="E18" s="64" t="s">
        <v>232</v>
      </c>
      <c r="F18" s="154" t="s">
        <v>414</v>
      </c>
      <c r="G18" s="64"/>
      <c r="H18" s="469"/>
      <c r="I18" s="64" t="s">
        <v>232</v>
      </c>
      <c r="J18" s="55"/>
      <c r="K18" s="64"/>
      <c r="L18" s="469"/>
      <c r="M18" s="64" t="s">
        <v>232</v>
      </c>
      <c r="N18" s="181"/>
      <c r="O18" s="64"/>
      <c r="P18" s="469"/>
      <c r="Q18" s="64" t="s">
        <v>232</v>
      </c>
      <c r="R18" s="181"/>
      <c r="S18" s="64"/>
      <c r="T18" s="469"/>
      <c r="U18" s="64" t="s">
        <v>232</v>
      </c>
      <c r="V18" s="170" t="s">
        <v>414</v>
      </c>
      <c r="W18" s="64"/>
      <c r="X18" s="469"/>
      <c r="Y18" s="64" t="s">
        <v>232</v>
      </c>
      <c r="Z18" s="69"/>
      <c r="AA18" s="64"/>
      <c r="AB18" s="469"/>
      <c r="AC18" s="64" t="s">
        <v>232</v>
      </c>
      <c r="AD18" s="181"/>
      <c r="AE18" s="64"/>
      <c r="AF18" s="469"/>
      <c r="AG18" s="64" t="s">
        <v>232</v>
      </c>
      <c r="AH18" s="170" t="s">
        <v>414</v>
      </c>
      <c r="AI18" s="64"/>
      <c r="AJ18" s="469"/>
      <c r="AK18" s="64" t="s">
        <v>232</v>
      </c>
      <c r="AL18" s="75"/>
      <c r="AM18" s="64"/>
      <c r="AN18" s="469"/>
      <c r="AO18" s="64" t="s">
        <v>232</v>
      </c>
      <c r="AP18" s="170" t="s">
        <v>414</v>
      </c>
      <c r="AQ18" s="64"/>
      <c r="AR18" s="469"/>
      <c r="AS18" s="64" t="s">
        <v>232</v>
      </c>
      <c r="AT18" s="157"/>
      <c r="AU18" s="64"/>
      <c r="AV18" s="469"/>
      <c r="AW18" s="64" t="s">
        <v>232</v>
      </c>
      <c r="AX18" s="154"/>
      <c r="AY18" s="64"/>
      <c r="AZ18" s="469"/>
      <c r="BA18" s="64" t="s">
        <v>232</v>
      </c>
      <c r="BB18" s="154"/>
      <c r="BC18" s="64"/>
      <c r="BD18" s="469"/>
      <c r="BE18" s="64" t="s">
        <v>232</v>
      </c>
      <c r="BF18" s="154"/>
      <c r="BG18" s="64"/>
      <c r="BH18" s="469"/>
      <c r="BI18" s="64" t="s">
        <v>232</v>
      </c>
      <c r="BJ18" s="154"/>
      <c r="BK18" s="64"/>
      <c r="BL18" s="469"/>
      <c r="BM18" s="64" t="s">
        <v>232</v>
      </c>
      <c r="BN18" s="176" t="s">
        <v>573</v>
      </c>
      <c r="BO18" s="64"/>
      <c r="BP18" s="469"/>
      <c r="BQ18" s="64" t="s">
        <v>232</v>
      </c>
      <c r="BR18" s="154"/>
      <c r="BS18" s="64"/>
      <c r="BT18" s="469"/>
      <c r="BU18" s="64" t="s">
        <v>232</v>
      </c>
      <c r="BV18" s="176"/>
      <c r="BW18" s="64"/>
      <c r="BX18" s="469"/>
      <c r="BY18" s="64" t="s">
        <v>232</v>
      </c>
      <c r="BZ18" s="176"/>
      <c r="CA18" s="64"/>
      <c r="CB18" s="469"/>
      <c r="CC18" s="64" t="s">
        <v>232</v>
      </c>
      <c r="CD18" s="176"/>
      <c r="CE18" s="64"/>
      <c r="CF18" s="469"/>
      <c r="CG18" s="64" t="s">
        <v>232</v>
      </c>
      <c r="CH18" s="154"/>
      <c r="CI18" s="64"/>
      <c r="CJ18" s="469"/>
      <c r="CK18" s="64" t="s">
        <v>232</v>
      </c>
      <c r="CL18" s="154"/>
      <c r="CM18" s="64"/>
      <c r="CN18" s="469"/>
      <c r="CO18" s="64" t="s">
        <v>232</v>
      </c>
      <c r="CP18" s="176"/>
      <c r="CQ18" s="64"/>
      <c r="CR18" s="469"/>
      <c r="CS18" s="64" t="s">
        <v>232</v>
      </c>
      <c r="CT18" s="176"/>
      <c r="CU18" s="64"/>
      <c r="CV18" s="469"/>
      <c r="CW18" s="64" t="s">
        <v>232</v>
      </c>
      <c r="CX18" s="176"/>
      <c r="CY18" s="64"/>
      <c r="CZ18" s="469"/>
      <c r="DA18" s="64" t="s">
        <v>232</v>
      </c>
      <c r="DB18" s="176"/>
      <c r="DC18" s="64"/>
      <c r="DD18" s="469"/>
      <c r="DE18" s="64" t="s">
        <v>232</v>
      </c>
      <c r="DF18" s="176"/>
      <c r="DG18" s="64"/>
      <c r="DH18" s="469"/>
      <c r="DI18" s="64" t="s">
        <v>232</v>
      </c>
      <c r="DJ18" s="190"/>
      <c r="DK18" s="64"/>
      <c r="DL18" s="469"/>
      <c r="DM18" s="64" t="s">
        <v>232</v>
      </c>
      <c r="DN18" s="190"/>
      <c r="DO18" s="64"/>
      <c r="DP18" s="469"/>
      <c r="DQ18" s="64" t="s">
        <v>232</v>
      </c>
      <c r="DR18" s="213" t="s">
        <v>414</v>
      </c>
      <c r="DS18" s="64"/>
      <c r="DT18" s="469"/>
      <c r="DU18" s="64" t="s">
        <v>232</v>
      </c>
      <c r="DV18" s="213" t="s">
        <v>414</v>
      </c>
      <c r="DW18" s="64"/>
      <c r="DX18" s="469"/>
      <c r="DY18" s="64" t="s">
        <v>232</v>
      </c>
      <c r="DZ18" s="190"/>
      <c r="EA18" s="64"/>
      <c r="EB18" s="469"/>
      <c r="EC18" s="64" t="s">
        <v>232</v>
      </c>
      <c r="ED18" s="213" t="s">
        <v>414</v>
      </c>
      <c r="EE18" s="64"/>
      <c r="EF18" s="469"/>
      <c r="EG18" s="64" t="s">
        <v>232</v>
      </c>
      <c r="EH18" s="225" t="s">
        <v>414</v>
      </c>
      <c r="EI18" s="64"/>
      <c r="EJ18" s="469"/>
      <c r="EK18" s="64" t="s">
        <v>232</v>
      </c>
      <c r="EL18" s="225" t="s">
        <v>414</v>
      </c>
      <c r="EM18" s="64"/>
      <c r="EN18" s="469"/>
      <c r="EO18" s="64" t="s">
        <v>232</v>
      </c>
      <c r="EP18" s="225" t="s">
        <v>414</v>
      </c>
      <c r="EQ18" s="64"/>
      <c r="ER18" s="469"/>
      <c r="ES18" s="64" t="s">
        <v>232</v>
      </c>
      <c r="ET18" s="190"/>
      <c r="EU18" s="64"/>
      <c r="EV18" s="469"/>
      <c r="EW18" s="64" t="s">
        <v>232</v>
      </c>
      <c r="EX18" s="225"/>
      <c r="EY18" s="64"/>
      <c r="EZ18" s="469"/>
      <c r="FA18" s="64" t="s">
        <v>232</v>
      </c>
      <c r="FB18" s="190"/>
      <c r="FC18" s="64"/>
      <c r="FD18" s="469"/>
      <c r="FE18" s="64" t="s">
        <v>232</v>
      </c>
      <c r="FF18" s="225" t="s">
        <v>414</v>
      </c>
      <c r="FG18" s="64"/>
      <c r="FH18" s="469"/>
      <c r="FI18" s="64" t="s">
        <v>232</v>
      </c>
      <c r="FJ18" s="225" t="s">
        <v>414</v>
      </c>
      <c r="FK18" s="64"/>
      <c r="FL18" s="469"/>
      <c r="FM18" s="64" t="s">
        <v>232</v>
      </c>
      <c r="FN18" s="225" t="s">
        <v>573</v>
      </c>
      <c r="FO18" s="64"/>
      <c r="FP18" s="469"/>
      <c r="FQ18" s="64" t="s">
        <v>232</v>
      </c>
      <c r="FR18" s="190"/>
      <c r="FS18" s="64"/>
      <c r="FT18" s="469"/>
      <c r="FU18" s="64" t="s">
        <v>232</v>
      </c>
      <c r="FV18" s="227" t="s">
        <v>573</v>
      </c>
      <c r="FW18" s="64"/>
      <c r="FX18" s="469"/>
      <c r="FY18" s="64" t="s">
        <v>232</v>
      </c>
      <c r="FZ18" s="250" t="s">
        <v>414</v>
      </c>
      <c r="GA18" s="64"/>
      <c r="GB18" s="469"/>
      <c r="GC18" s="64" t="s">
        <v>232</v>
      </c>
      <c r="GD18" s="249" t="s">
        <v>414</v>
      </c>
      <c r="GE18" s="64"/>
      <c r="GF18" s="469"/>
      <c r="GG18" s="64" t="s">
        <v>232</v>
      </c>
      <c r="GH18" s="249" t="s">
        <v>414</v>
      </c>
      <c r="GI18" s="64"/>
      <c r="GJ18" s="469"/>
      <c r="GK18" s="64" t="s">
        <v>232</v>
      </c>
      <c r="GL18" s="190"/>
      <c r="GM18" s="64"/>
      <c r="GN18" s="469"/>
      <c r="GO18" s="64" t="s">
        <v>232</v>
      </c>
      <c r="GP18" s="190"/>
      <c r="GQ18" s="64"/>
      <c r="GR18" s="469"/>
      <c r="GS18" s="64" t="s">
        <v>232</v>
      </c>
      <c r="GT18" s="190"/>
      <c r="GU18" s="64"/>
      <c r="GV18" s="469"/>
      <c r="GW18" s="64" t="s">
        <v>232</v>
      </c>
      <c r="GX18" s="190"/>
      <c r="GY18" s="64"/>
      <c r="GZ18" s="469"/>
      <c r="HA18" s="64" t="s">
        <v>232</v>
      </c>
      <c r="HB18" s="190"/>
      <c r="HC18" s="64"/>
      <c r="HD18" s="469"/>
      <c r="HE18" s="64" t="s">
        <v>232</v>
      </c>
      <c r="HF18" s="190"/>
      <c r="HG18" s="64"/>
      <c r="HH18" s="469"/>
      <c r="HI18" s="64" t="s">
        <v>232</v>
      </c>
      <c r="HJ18" s="190"/>
      <c r="HK18" s="64"/>
      <c r="HL18" s="469"/>
      <c r="HM18" s="64" t="s">
        <v>232</v>
      </c>
      <c r="HN18" s="190"/>
      <c r="HO18" s="64"/>
      <c r="HP18" s="469"/>
      <c r="HQ18" s="64" t="s">
        <v>232</v>
      </c>
      <c r="HR18" s="190"/>
      <c r="HS18" s="64"/>
      <c r="HT18" s="469"/>
      <c r="HU18" s="64" t="s">
        <v>232</v>
      </c>
      <c r="HV18" s="190"/>
      <c r="HW18" s="64"/>
      <c r="HX18" s="469"/>
      <c r="HY18" s="64" t="s">
        <v>232</v>
      </c>
      <c r="HZ18" s="190"/>
      <c r="IA18" s="64"/>
      <c r="IB18" s="469"/>
      <c r="IC18" s="64" t="s">
        <v>232</v>
      </c>
      <c r="ID18" s="190"/>
      <c r="IE18" s="64"/>
      <c r="IF18" s="469"/>
      <c r="IG18" s="64" t="s">
        <v>232</v>
      </c>
      <c r="IH18" s="190"/>
      <c r="II18" s="64"/>
      <c r="IJ18" s="469"/>
      <c r="IK18" s="64" t="s">
        <v>232</v>
      </c>
      <c r="IL18" s="190"/>
      <c r="IM18" s="64"/>
      <c r="IN18" s="469"/>
    </row>
    <row r="19" spans="1:248" ht="22.5" x14ac:dyDescent="0.25">
      <c r="A19" s="64" t="s">
        <v>233</v>
      </c>
      <c r="B19" s="154"/>
      <c r="C19" s="64"/>
      <c r="D19" s="469"/>
      <c r="E19" s="64" t="s">
        <v>233</v>
      </c>
      <c r="F19" s="154" t="s">
        <v>414</v>
      </c>
      <c r="G19" s="64"/>
      <c r="H19" s="469"/>
      <c r="I19" s="64" t="s">
        <v>233</v>
      </c>
      <c r="J19" s="55"/>
      <c r="K19" s="64"/>
      <c r="L19" s="469"/>
      <c r="M19" s="64" t="s">
        <v>233</v>
      </c>
      <c r="N19" s="181"/>
      <c r="O19" s="64"/>
      <c r="P19" s="469"/>
      <c r="Q19" s="64" t="s">
        <v>233</v>
      </c>
      <c r="R19" s="181"/>
      <c r="S19" s="64"/>
      <c r="T19" s="469"/>
      <c r="U19" s="64" t="s">
        <v>233</v>
      </c>
      <c r="V19" s="170" t="s">
        <v>414</v>
      </c>
      <c r="W19" s="64"/>
      <c r="X19" s="469"/>
      <c r="Y19" s="64" t="s">
        <v>233</v>
      </c>
      <c r="Z19" s="69"/>
      <c r="AA19" s="64"/>
      <c r="AB19" s="469"/>
      <c r="AC19" s="64" t="s">
        <v>233</v>
      </c>
      <c r="AD19" s="181"/>
      <c r="AE19" s="64"/>
      <c r="AF19" s="469"/>
      <c r="AG19" s="64" t="s">
        <v>233</v>
      </c>
      <c r="AH19" s="170" t="s">
        <v>414</v>
      </c>
      <c r="AI19" s="64"/>
      <c r="AJ19" s="469"/>
      <c r="AK19" s="64" t="s">
        <v>233</v>
      </c>
      <c r="AL19" s="75"/>
      <c r="AM19" s="64"/>
      <c r="AN19" s="469"/>
      <c r="AO19" s="64" t="s">
        <v>233</v>
      </c>
      <c r="AP19" s="170" t="s">
        <v>414</v>
      </c>
      <c r="AQ19" s="64"/>
      <c r="AR19" s="469"/>
      <c r="AS19" s="64" t="s">
        <v>233</v>
      </c>
      <c r="AT19" s="157"/>
      <c r="AU19" s="64"/>
      <c r="AV19" s="469"/>
      <c r="AW19" s="64" t="s">
        <v>233</v>
      </c>
      <c r="AX19" s="154"/>
      <c r="AY19" s="64"/>
      <c r="AZ19" s="469"/>
      <c r="BA19" s="64" t="s">
        <v>233</v>
      </c>
      <c r="BB19" s="154"/>
      <c r="BC19" s="64"/>
      <c r="BD19" s="469"/>
      <c r="BE19" s="64" t="s">
        <v>233</v>
      </c>
      <c r="BF19" s="154"/>
      <c r="BG19" s="64"/>
      <c r="BH19" s="469"/>
      <c r="BI19" s="64" t="s">
        <v>233</v>
      </c>
      <c r="BJ19" s="154"/>
      <c r="BK19" s="64"/>
      <c r="BL19" s="469"/>
      <c r="BM19" s="64" t="s">
        <v>233</v>
      </c>
      <c r="BN19" s="176" t="s">
        <v>573</v>
      </c>
      <c r="BO19" s="64"/>
      <c r="BP19" s="469"/>
      <c r="BQ19" s="64" t="s">
        <v>233</v>
      </c>
      <c r="BR19" s="154"/>
      <c r="BS19" s="64"/>
      <c r="BT19" s="469"/>
      <c r="BU19" s="64" t="s">
        <v>233</v>
      </c>
      <c r="BV19" s="176" t="s">
        <v>414</v>
      </c>
      <c r="BW19" s="64"/>
      <c r="BX19" s="469"/>
      <c r="BY19" s="64" t="s">
        <v>233</v>
      </c>
      <c r="BZ19" s="176" t="s">
        <v>414</v>
      </c>
      <c r="CA19" s="64"/>
      <c r="CB19" s="469"/>
      <c r="CC19" s="64" t="s">
        <v>233</v>
      </c>
      <c r="CD19" s="176"/>
      <c r="CE19" s="64"/>
      <c r="CF19" s="469"/>
      <c r="CG19" s="64" t="s">
        <v>233</v>
      </c>
      <c r="CH19" s="154"/>
      <c r="CI19" s="64"/>
      <c r="CJ19" s="469"/>
      <c r="CK19" s="64" t="s">
        <v>233</v>
      </c>
      <c r="CL19" s="154"/>
      <c r="CM19" s="64"/>
      <c r="CN19" s="469"/>
      <c r="CO19" s="64" t="s">
        <v>233</v>
      </c>
      <c r="CP19" s="176"/>
      <c r="CQ19" s="64"/>
      <c r="CR19" s="469"/>
      <c r="CS19" s="64" t="s">
        <v>233</v>
      </c>
      <c r="CT19" s="176"/>
      <c r="CU19" s="64"/>
      <c r="CV19" s="469"/>
      <c r="CW19" s="64" t="s">
        <v>233</v>
      </c>
      <c r="CX19" s="176"/>
      <c r="CY19" s="64"/>
      <c r="CZ19" s="469"/>
      <c r="DA19" s="64" t="s">
        <v>233</v>
      </c>
      <c r="DB19" s="176"/>
      <c r="DC19" s="64"/>
      <c r="DD19" s="469"/>
      <c r="DE19" s="64" t="s">
        <v>233</v>
      </c>
      <c r="DF19" s="176"/>
      <c r="DG19" s="64"/>
      <c r="DH19" s="469"/>
      <c r="DI19" s="64" t="s">
        <v>233</v>
      </c>
      <c r="DJ19" s="190"/>
      <c r="DK19" s="64"/>
      <c r="DL19" s="469"/>
      <c r="DM19" s="64" t="s">
        <v>233</v>
      </c>
      <c r="DN19" s="190"/>
      <c r="DO19" s="64"/>
      <c r="DP19" s="469"/>
      <c r="DQ19" s="64" t="s">
        <v>233</v>
      </c>
      <c r="DR19" s="213" t="s">
        <v>414</v>
      </c>
      <c r="DS19" s="64"/>
      <c r="DT19" s="469"/>
      <c r="DU19" s="64" t="s">
        <v>233</v>
      </c>
      <c r="DV19" s="213"/>
      <c r="DW19" s="64"/>
      <c r="DX19" s="469"/>
      <c r="DY19" s="64" t="s">
        <v>233</v>
      </c>
      <c r="DZ19" s="190"/>
      <c r="EA19" s="64"/>
      <c r="EB19" s="469"/>
      <c r="EC19" s="64" t="s">
        <v>233</v>
      </c>
      <c r="ED19" s="213" t="s">
        <v>414</v>
      </c>
      <c r="EE19" s="64"/>
      <c r="EF19" s="469"/>
      <c r="EG19" s="64" t="s">
        <v>233</v>
      </c>
      <c r="EH19" s="225" t="s">
        <v>414</v>
      </c>
      <c r="EI19" s="64"/>
      <c r="EJ19" s="469"/>
      <c r="EK19" s="64" t="s">
        <v>233</v>
      </c>
      <c r="EL19" s="225"/>
      <c r="EM19" s="64"/>
      <c r="EN19" s="469"/>
      <c r="EO19" s="64" t="s">
        <v>233</v>
      </c>
      <c r="EP19" s="225" t="s">
        <v>414</v>
      </c>
      <c r="EQ19" s="64"/>
      <c r="ER19" s="469"/>
      <c r="ES19" s="64" t="s">
        <v>233</v>
      </c>
      <c r="ET19" s="190"/>
      <c r="EU19" s="64"/>
      <c r="EV19" s="469"/>
      <c r="EW19" s="64" t="s">
        <v>233</v>
      </c>
      <c r="EX19" s="225" t="s">
        <v>414</v>
      </c>
      <c r="EY19" s="64"/>
      <c r="EZ19" s="469"/>
      <c r="FA19" s="64" t="s">
        <v>233</v>
      </c>
      <c r="FB19" s="190"/>
      <c r="FC19" s="64"/>
      <c r="FD19" s="469"/>
      <c r="FE19" s="64" t="s">
        <v>233</v>
      </c>
      <c r="FF19" s="225"/>
      <c r="FG19" s="64"/>
      <c r="FH19" s="469"/>
      <c r="FI19" s="64" t="s">
        <v>233</v>
      </c>
      <c r="FJ19" s="225" t="s">
        <v>414</v>
      </c>
      <c r="FK19" s="64"/>
      <c r="FL19" s="469"/>
      <c r="FM19" s="64" t="s">
        <v>233</v>
      </c>
      <c r="FN19" s="225" t="s">
        <v>573</v>
      </c>
      <c r="FO19" s="64"/>
      <c r="FP19" s="469"/>
      <c r="FQ19" s="64" t="s">
        <v>233</v>
      </c>
      <c r="FR19" s="190"/>
      <c r="FS19" s="64"/>
      <c r="FT19" s="469"/>
      <c r="FU19" s="64" t="s">
        <v>233</v>
      </c>
      <c r="FV19" s="227" t="s">
        <v>573</v>
      </c>
      <c r="FW19" s="64"/>
      <c r="FX19" s="469"/>
      <c r="FY19" s="64" t="s">
        <v>233</v>
      </c>
      <c r="FZ19" s="250" t="s">
        <v>414</v>
      </c>
      <c r="GA19" s="64"/>
      <c r="GB19" s="469"/>
      <c r="GC19" s="64" t="s">
        <v>233</v>
      </c>
      <c r="GD19" s="249" t="s">
        <v>414</v>
      </c>
      <c r="GE19" s="64"/>
      <c r="GF19" s="469"/>
      <c r="GG19" s="64" t="s">
        <v>233</v>
      </c>
      <c r="GH19" s="249" t="s">
        <v>414</v>
      </c>
      <c r="GI19" s="64"/>
      <c r="GJ19" s="469"/>
      <c r="GK19" s="64" t="s">
        <v>233</v>
      </c>
      <c r="GL19" s="190"/>
      <c r="GM19" s="64"/>
      <c r="GN19" s="469"/>
      <c r="GO19" s="64" t="s">
        <v>233</v>
      </c>
      <c r="GP19" s="190"/>
      <c r="GQ19" s="64"/>
      <c r="GR19" s="469"/>
      <c r="GS19" s="64" t="s">
        <v>233</v>
      </c>
      <c r="GT19" s="190"/>
      <c r="GU19" s="64"/>
      <c r="GV19" s="469"/>
      <c r="GW19" s="64" t="s">
        <v>233</v>
      </c>
      <c r="GX19" s="190"/>
      <c r="GY19" s="64"/>
      <c r="GZ19" s="469"/>
      <c r="HA19" s="64" t="s">
        <v>233</v>
      </c>
      <c r="HB19" s="190"/>
      <c r="HC19" s="64"/>
      <c r="HD19" s="469"/>
      <c r="HE19" s="64" t="s">
        <v>233</v>
      </c>
      <c r="HF19" s="190"/>
      <c r="HG19" s="64"/>
      <c r="HH19" s="469"/>
      <c r="HI19" s="64" t="s">
        <v>233</v>
      </c>
      <c r="HJ19" s="190"/>
      <c r="HK19" s="64"/>
      <c r="HL19" s="469"/>
      <c r="HM19" s="64" t="s">
        <v>233</v>
      </c>
      <c r="HN19" s="190"/>
      <c r="HO19" s="64"/>
      <c r="HP19" s="469"/>
      <c r="HQ19" s="64" t="s">
        <v>233</v>
      </c>
      <c r="HR19" s="190"/>
      <c r="HS19" s="64"/>
      <c r="HT19" s="469"/>
      <c r="HU19" s="64" t="s">
        <v>233</v>
      </c>
      <c r="HV19" s="190"/>
      <c r="HW19" s="64"/>
      <c r="HX19" s="469"/>
      <c r="HY19" s="64" t="s">
        <v>233</v>
      </c>
      <c r="HZ19" s="190"/>
      <c r="IA19" s="64"/>
      <c r="IB19" s="469"/>
      <c r="IC19" s="64" t="s">
        <v>233</v>
      </c>
      <c r="ID19" s="190"/>
      <c r="IE19" s="64"/>
      <c r="IF19" s="469"/>
      <c r="IG19" s="64" t="s">
        <v>233</v>
      </c>
      <c r="IH19" s="190"/>
      <c r="II19" s="64"/>
      <c r="IJ19" s="469"/>
      <c r="IK19" s="64" t="s">
        <v>233</v>
      </c>
      <c r="IL19" s="190"/>
      <c r="IM19" s="64"/>
      <c r="IN19" s="469"/>
    </row>
    <row r="20" spans="1:248" ht="22.5" x14ac:dyDescent="0.25">
      <c r="A20" s="64" t="s">
        <v>234</v>
      </c>
      <c r="B20" s="55"/>
      <c r="C20" s="64"/>
      <c r="D20" s="469"/>
      <c r="E20" s="64" t="s">
        <v>234</v>
      </c>
      <c r="F20" s="154" t="s">
        <v>414</v>
      </c>
      <c r="G20" s="64"/>
      <c r="H20" s="469"/>
      <c r="I20" s="64" t="s">
        <v>234</v>
      </c>
      <c r="J20" s="55"/>
      <c r="K20" s="64"/>
      <c r="L20" s="469"/>
      <c r="M20" s="64" t="s">
        <v>234</v>
      </c>
      <c r="N20" s="181"/>
      <c r="O20" s="64"/>
      <c r="P20" s="469"/>
      <c r="Q20" s="64" t="s">
        <v>234</v>
      </c>
      <c r="R20" s="181"/>
      <c r="S20" s="64"/>
      <c r="T20" s="469"/>
      <c r="U20" s="64" t="s">
        <v>234</v>
      </c>
      <c r="V20" s="170"/>
      <c r="W20" s="64"/>
      <c r="X20" s="469"/>
      <c r="Y20" s="64" t="s">
        <v>234</v>
      </c>
      <c r="Z20" s="69"/>
      <c r="AA20" s="64"/>
      <c r="AB20" s="469"/>
      <c r="AC20" s="64" t="s">
        <v>234</v>
      </c>
      <c r="AD20" s="181"/>
      <c r="AE20" s="64"/>
      <c r="AF20" s="469"/>
      <c r="AG20" s="64" t="s">
        <v>234</v>
      </c>
      <c r="AH20" s="170" t="s">
        <v>414</v>
      </c>
      <c r="AI20" s="64"/>
      <c r="AJ20" s="469"/>
      <c r="AK20" s="64" t="s">
        <v>234</v>
      </c>
      <c r="AL20" s="75"/>
      <c r="AM20" s="64"/>
      <c r="AN20" s="469"/>
      <c r="AO20" s="64" t="s">
        <v>234</v>
      </c>
      <c r="AP20" s="170"/>
      <c r="AQ20" s="64"/>
      <c r="AR20" s="469"/>
      <c r="AS20" s="64" t="s">
        <v>234</v>
      </c>
      <c r="AT20" s="157"/>
      <c r="AU20" s="64"/>
      <c r="AV20" s="469"/>
      <c r="AW20" s="64" t="s">
        <v>234</v>
      </c>
      <c r="AX20" s="154"/>
      <c r="AY20" s="64"/>
      <c r="AZ20" s="469"/>
      <c r="BA20" s="64" t="s">
        <v>234</v>
      </c>
      <c r="BB20" s="154"/>
      <c r="BC20" s="64"/>
      <c r="BD20" s="469"/>
      <c r="BE20" s="64" t="s">
        <v>234</v>
      </c>
      <c r="BF20" s="154"/>
      <c r="BG20" s="64"/>
      <c r="BH20" s="469"/>
      <c r="BI20" s="64" t="s">
        <v>234</v>
      </c>
      <c r="BJ20" s="154"/>
      <c r="BK20" s="64"/>
      <c r="BL20" s="469"/>
      <c r="BM20" s="64" t="s">
        <v>234</v>
      </c>
      <c r="BN20" s="176" t="s">
        <v>573</v>
      </c>
      <c r="BO20" s="64"/>
      <c r="BP20" s="469"/>
      <c r="BQ20" s="64" t="s">
        <v>234</v>
      </c>
      <c r="BR20" s="154"/>
      <c r="BS20" s="64"/>
      <c r="BT20" s="469"/>
      <c r="BU20" s="64" t="s">
        <v>234</v>
      </c>
      <c r="BV20" s="176"/>
      <c r="BW20" s="64"/>
      <c r="BX20" s="469"/>
      <c r="BY20" s="64" t="s">
        <v>234</v>
      </c>
      <c r="BZ20" s="176"/>
      <c r="CA20" s="64"/>
      <c r="CB20" s="469"/>
      <c r="CC20" s="64" t="s">
        <v>234</v>
      </c>
      <c r="CD20" s="176"/>
      <c r="CE20" s="64"/>
      <c r="CF20" s="469"/>
      <c r="CG20" s="64" t="s">
        <v>234</v>
      </c>
      <c r="CH20" s="154"/>
      <c r="CI20" s="64"/>
      <c r="CJ20" s="469"/>
      <c r="CK20" s="64" t="s">
        <v>234</v>
      </c>
      <c r="CL20" s="154"/>
      <c r="CM20" s="64"/>
      <c r="CN20" s="469"/>
      <c r="CO20" s="64" t="s">
        <v>234</v>
      </c>
      <c r="CP20" s="176"/>
      <c r="CQ20" s="64"/>
      <c r="CR20" s="469"/>
      <c r="CS20" s="64" t="s">
        <v>234</v>
      </c>
      <c r="CT20" s="176"/>
      <c r="CU20" s="64"/>
      <c r="CV20" s="469"/>
      <c r="CW20" s="64" t="s">
        <v>234</v>
      </c>
      <c r="CX20" s="176"/>
      <c r="CY20" s="64"/>
      <c r="CZ20" s="469"/>
      <c r="DA20" s="64" t="s">
        <v>234</v>
      </c>
      <c r="DB20" s="176"/>
      <c r="DC20" s="64"/>
      <c r="DD20" s="469"/>
      <c r="DE20" s="64" t="s">
        <v>234</v>
      </c>
      <c r="DF20" s="176"/>
      <c r="DG20" s="64"/>
      <c r="DH20" s="469"/>
      <c r="DI20" s="64" t="s">
        <v>234</v>
      </c>
      <c r="DJ20" s="190"/>
      <c r="DK20" s="64"/>
      <c r="DL20" s="469"/>
      <c r="DM20" s="64" t="s">
        <v>234</v>
      </c>
      <c r="DN20" s="190"/>
      <c r="DO20" s="64"/>
      <c r="DP20" s="469"/>
      <c r="DQ20" s="64" t="s">
        <v>234</v>
      </c>
      <c r="DR20" s="213" t="s">
        <v>414</v>
      </c>
      <c r="DS20" s="64"/>
      <c r="DT20" s="469"/>
      <c r="DU20" s="64" t="s">
        <v>234</v>
      </c>
      <c r="DV20" s="213" t="s">
        <v>414</v>
      </c>
      <c r="DW20" s="64"/>
      <c r="DX20" s="469"/>
      <c r="DY20" s="64" t="s">
        <v>234</v>
      </c>
      <c r="DZ20" s="190"/>
      <c r="EA20" s="64"/>
      <c r="EB20" s="469"/>
      <c r="EC20" s="64" t="s">
        <v>234</v>
      </c>
      <c r="ED20" s="213" t="s">
        <v>414</v>
      </c>
      <c r="EE20" s="64"/>
      <c r="EF20" s="469"/>
      <c r="EG20" s="64" t="s">
        <v>234</v>
      </c>
      <c r="EH20" s="225" t="s">
        <v>414</v>
      </c>
      <c r="EI20" s="64"/>
      <c r="EJ20" s="469"/>
      <c r="EK20" s="64" t="s">
        <v>234</v>
      </c>
      <c r="EL20" s="225" t="s">
        <v>414</v>
      </c>
      <c r="EM20" s="64"/>
      <c r="EN20" s="469"/>
      <c r="EO20" s="64" t="s">
        <v>234</v>
      </c>
      <c r="EP20" s="225" t="s">
        <v>414</v>
      </c>
      <c r="EQ20" s="64"/>
      <c r="ER20" s="469"/>
      <c r="ES20" s="64" t="s">
        <v>234</v>
      </c>
      <c r="ET20" s="190"/>
      <c r="EU20" s="64"/>
      <c r="EV20" s="469"/>
      <c r="EW20" s="64" t="s">
        <v>234</v>
      </c>
      <c r="EX20" s="225" t="s">
        <v>414</v>
      </c>
      <c r="EY20" s="64"/>
      <c r="EZ20" s="469"/>
      <c r="FA20" s="64" t="s">
        <v>234</v>
      </c>
      <c r="FB20" s="190"/>
      <c r="FC20" s="64"/>
      <c r="FD20" s="469"/>
      <c r="FE20" s="64" t="s">
        <v>234</v>
      </c>
      <c r="FF20" s="225"/>
      <c r="FG20" s="64"/>
      <c r="FH20" s="469"/>
      <c r="FI20" s="64" t="s">
        <v>234</v>
      </c>
      <c r="FJ20" s="225" t="s">
        <v>414</v>
      </c>
      <c r="FK20" s="64"/>
      <c r="FL20" s="469"/>
      <c r="FM20" s="64" t="s">
        <v>234</v>
      </c>
      <c r="FN20" s="225" t="s">
        <v>573</v>
      </c>
      <c r="FO20" s="64"/>
      <c r="FP20" s="469"/>
      <c r="FQ20" s="64" t="s">
        <v>234</v>
      </c>
      <c r="FR20" s="190"/>
      <c r="FS20" s="64"/>
      <c r="FT20" s="469"/>
      <c r="FU20" s="64" t="s">
        <v>234</v>
      </c>
      <c r="FV20" s="227" t="s">
        <v>573</v>
      </c>
      <c r="FW20" s="64"/>
      <c r="FX20" s="469"/>
      <c r="FY20" s="64" t="s">
        <v>234</v>
      </c>
      <c r="FZ20" s="251" t="s">
        <v>414</v>
      </c>
      <c r="GA20" s="64"/>
      <c r="GB20" s="469"/>
      <c r="GC20" s="64" t="s">
        <v>234</v>
      </c>
      <c r="GD20" s="249" t="s">
        <v>414</v>
      </c>
      <c r="GE20" s="64"/>
      <c r="GF20" s="469"/>
      <c r="GG20" s="64" t="s">
        <v>234</v>
      </c>
      <c r="GH20" s="249" t="s">
        <v>414</v>
      </c>
      <c r="GI20" s="64"/>
      <c r="GJ20" s="469"/>
      <c r="GK20" s="64" t="s">
        <v>234</v>
      </c>
      <c r="GL20" s="190"/>
      <c r="GM20" s="64"/>
      <c r="GN20" s="469"/>
      <c r="GO20" s="64" t="s">
        <v>234</v>
      </c>
      <c r="GP20" s="190"/>
      <c r="GQ20" s="64"/>
      <c r="GR20" s="469"/>
      <c r="GS20" s="64" t="s">
        <v>234</v>
      </c>
      <c r="GT20" s="190"/>
      <c r="GU20" s="64"/>
      <c r="GV20" s="469"/>
      <c r="GW20" s="64" t="s">
        <v>234</v>
      </c>
      <c r="GX20" s="190"/>
      <c r="GY20" s="64"/>
      <c r="GZ20" s="469"/>
      <c r="HA20" s="64" t="s">
        <v>234</v>
      </c>
      <c r="HB20" s="190"/>
      <c r="HC20" s="64"/>
      <c r="HD20" s="469"/>
      <c r="HE20" s="64" t="s">
        <v>234</v>
      </c>
      <c r="HF20" s="190"/>
      <c r="HG20" s="64"/>
      <c r="HH20" s="469"/>
      <c r="HI20" s="64" t="s">
        <v>234</v>
      </c>
      <c r="HJ20" s="190"/>
      <c r="HK20" s="64"/>
      <c r="HL20" s="469"/>
      <c r="HM20" s="64" t="s">
        <v>234</v>
      </c>
      <c r="HN20" s="190"/>
      <c r="HO20" s="64"/>
      <c r="HP20" s="469"/>
      <c r="HQ20" s="64" t="s">
        <v>234</v>
      </c>
      <c r="HR20" s="190"/>
      <c r="HS20" s="64"/>
      <c r="HT20" s="469"/>
      <c r="HU20" s="64" t="s">
        <v>234</v>
      </c>
      <c r="HV20" s="190"/>
      <c r="HW20" s="64"/>
      <c r="HX20" s="469"/>
      <c r="HY20" s="64" t="s">
        <v>234</v>
      </c>
      <c r="HZ20" s="190"/>
      <c r="IA20" s="64"/>
      <c r="IB20" s="469"/>
      <c r="IC20" s="64" t="s">
        <v>234</v>
      </c>
      <c r="ID20" s="190"/>
      <c r="IE20" s="64"/>
      <c r="IF20" s="469"/>
      <c r="IG20" s="64" t="s">
        <v>234</v>
      </c>
      <c r="IH20" s="190"/>
      <c r="II20" s="64"/>
      <c r="IJ20" s="469"/>
      <c r="IK20" s="64" t="s">
        <v>234</v>
      </c>
      <c r="IL20" s="190"/>
      <c r="IM20" s="64"/>
      <c r="IN20" s="469"/>
    </row>
    <row r="21" spans="1:248" ht="70.5" customHeight="1" x14ac:dyDescent="0.25">
      <c r="A21" s="104" t="s">
        <v>283</v>
      </c>
      <c r="B21" s="483">
        <f>IF('Mapa de Riesgos y Oportunidades'!$C$9="Oportunidad","NO APLICA",'Mapa de Riesgos y Oportunidades'!M11)</f>
        <v>0</v>
      </c>
      <c r="C21" s="483"/>
      <c r="D21" s="484"/>
      <c r="E21" s="106" t="s">
        <v>283</v>
      </c>
      <c r="F21" s="485">
        <f>IF('Mapa de Riesgos y Oportunidades'!$C$14="Oportunidad","NO APLICA",'Mapa de Riesgos y Oportunidades'!M16)</f>
        <v>0</v>
      </c>
      <c r="G21" s="485"/>
      <c r="H21" s="486"/>
      <c r="I21" s="104" t="s">
        <v>283</v>
      </c>
      <c r="J21" s="483">
        <f>IF('Mapa de Riesgos y Oportunidades'!$C$19="Oportunidad","NO APLICA",'Mapa de Riesgos y Oportunidades'!M21)</f>
        <v>0</v>
      </c>
      <c r="K21" s="483"/>
      <c r="L21" s="484"/>
      <c r="M21" s="106" t="s">
        <v>283</v>
      </c>
      <c r="N21" s="485" t="str">
        <f>IF('Mapa de Riesgos y Oportunidades'!$C$24="Oportunidad","NO APLICA",'Mapa de Riesgos y Oportunidades'!M26)</f>
        <v>Seguimiento a los estudiantes con bajo rendimiento academico.</v>
      </c>
      <c r="O21" s="485"/>
      <c r="P21" s="486"/>
      <c r="Q21" s="105" t="s">
        <v>283</v>
      </c>
      <c r="R21" s="478" t="str">
        <f>IF('Mapa de Riesgos y Oportunidades'!$C$29="Oportunidad","NO APLICA",'Mapa de Riesgos y Oportunidades'!M31)</f>
        <v>Concursos de méritos docentes</v>
      </c>
      <c r="S21" s="478"/>
      <c r="T21" s="478"/>
      <c r="U21" s="107" t="s">
        <v>283</v>
      </c>
      <c r="V21" s="490">
        <f>IF('Mapa de Riesgos y Oportunidades'!$C$34="Oportunidad","NO APLICA",'Mapa de Riesgos y Oportunidades'!M36)</f>
        <v>0</v>
      </c>
      <c r="W21" s="490"/>
      <c r="X21" s="490"/>
      <c r="Y21" s="105" t="s">
        <v>283</v>
      </c>
      <c r="Z21" s="478">
        <f>IF('Mapa de Riesgos y Oportunidades'!$C$39="Oportunidad","NO APLICA",'Mapa de Riesgos y Oportunidades'!M41)</f>
        <v>0</v>
      </c>
      <c r="AA21" s="478"/>
      <c r="AB21" s="478"/>
      <c r="AC21" s="107" t="s">
        <v>283</v>
      </c>
      <c r="AD21" s="490" t="str">
        <f>IF('Mapa de Riesgos y Oportunidades'!$C$44="Oportunidad","NO APLICA",'Mapa de Riesgos y Oportunidades'!M46)</f>
        <v>aplicación de los resultados de aprendizajes e indicadores de desempeño del microcurriculo a partir del proceso educativo sistémico</v>
      </c>
      <c r="AE21" s="490"/>
      <c r="AF21" s="490"/>
      <c r="AG21" s="105" t="s">
        <v>283</v>
      </c>
      <c r="AH21" s="478" t="str">
        <f>IF('Mapa de Riesgos y Oportunidades'!$C$49="Oportunidad","NO APLICA",'Mapa de Riesgos y Oportunidades'!M51)</f>
        <v>Coordinar, consolidar y preparar a quienes deseen entrar en un Plan adecuado de retiro , para que los espacios de alguna plazas se puedan utilizar</v>
      </c>
      <c r="AI21" s="478"/>
      <c r="AJ21" s="478"/>
      <c r="AK21" s="107" t="s">
        <v>283</v>
      </c>
      <c r="AL21" s="490">
        <f>IF('Mapa de Riesgos y Oportunidades'!$C$54="Oportunidad","NO APLICA",'Mapa de Riesgos y Oportunidades'!M56)</f>
        <v>0</v>
      </c>
      <c r="AM21" s="490"/>
      <c r="AN21" s="490"/>
      <c r="AO21" s="105" t="s">
        <v>283</v>
      </c>
      <c r="AP21" s="478">
        <f>IF('Mapa de Riesgos y Oportunidades'!$C$59="Oportunidad","NO APLICA",'Mapa de Riesgos y Oportunidades'!M61)</f>
        <v>0</v>
      </c>
      <c r="AQ21" s="478"/>
      <c r="AR21" s="478"/>
      <c r="AS21" s="107" t="s">
        <v>283</v>
      </c>
      <c r="AT21" s="490" t="str">
        <f>IF('Mapa de Riesgos y Oportunidades'!$C$64="Oportunidad","NO APLICA",'Mapa de Riesgos y Oportunidades'!M66)</f>
        <v>Definir en proximos concursos docentes la experiencia relacionada en aspectos de publicaciones en revistas o producciòn acadèmica, cientìfica o investigativa.</v>
      </c>
      <c r="AU21" s="490"/>
      <c r="AV21" s="490"/>
      <c r="AW21" s="105" t="s">
        <v>283</v>
      </c>
      <c r="AX21" s="478">
        <f>IF('Mapa de Riesgos y Oportunidades'!$C$69="Oportunidad","NO APLICA",'Mapa de Riesgos y Oportunidades'!M71)</f>
        <v>0</v>
      </c>
      <c r="AY21" s="478"/>
      <c r="AZ21" s="478"/>
      <c r="BA21" s="107" t="s">
        <v>283</v>
      </c>
      <c r="BB21" s="490">
        <f>IF('Mapa de Riesgos y Oportunidades'!$C$74="Oportunidad","NO APLICA",'Mapa de Riesgos y Oportunidades'!M76)</f>
        <v>0</v>
      </c>
      <c r="BC21" s="490"/>
      <c r="BD21" s="490"/>
      <c r="BE21" s="105" t="s">
        <v>283</v>
      </c>
      <c r="BF21" s="478">
        <f>IF('Mapa de Riesgos y Oportunidades'!$C$79="Oportunidad","NO APLICA",'Mapa de Riesgos y Oportunidades'!M81)</f>
        <v>0</v>
      </c>
      <c r="BG21" s="478"/>
      <c r="BH21" s="478"/>
      <c r="BI21" s="107" t="s">
        <v>283</v>
      </c>
      <c r="BJ21" s="490">
        <f>IF('Mapa de Riesgos y Oportunidades'!$C$84="Oportunidad","NO APLICA",'Mapa de Riesgos y Oportunidades'!M86)</f>
        <v>0</v>
      </c>
      <c r="BK21" s="490"/>
      <c r="BL21" s="490"/>
      <c r="BM21" s="105" t="s">
        <v>283</v>
      </c>
      <c r="BN21" s="478">
        <f>IF('Mapa de Riesgos y Oportunidades'!$C$89="Oportunidad","NO APLICA",'Mapa de Riesgos y Oportunidades'!M91)</f>
        <v>0</v>
      </c>
      <c r="BO21" s="478"/>
      <c r="BP21" s="478"/>
      <c r="BQ21" s="107" t="s">
        <v>283</v>
      </c>
      <c r="BR21" s="490">
        <f>IF('Mapa de Riesgos y Oportunidades'!$C$94="Oportunidad","NO APLICA",'Mapa de Riesgos y Oportunidades'!M96)</f>
        <v>0</v>
      </c>
      <c r="BS21" s="490"/>
      <c r="BT21" s="490"/>
      <c r="BU21" s="105" t="s">
        <v>283</v>
      </c>
      <c r="BV21" s="478">
        <f>IF('Mapa de Riesgos y Oportunidades'!$C$99="Oportunidad","NO APLICA",'Mapa de Riesgos y Oportunidades'!M101)</f>
        <v>0</v>
      </c>
      <c r="BW21" s="478"/>
      <c r="BX21" s="478"/>
      <c r="BY21" s="107" t="s">
        <v>283</v>
      </c>
      <c r="BZ21" s="490">
        <f>IF('Mapa de Riesgos y Oportunidades'!$C$104="Oportunidad","NO APLICA",'Mapa de Riesgos y Oportunidades'!M106)</f>
        <v>0</v>
      </c>
      <c r="CA21" s="490"/>
      <c r="CB21" s="490"/>
      <c r="CC21" s="105" t="s">
        <v>283</v>
      </c>
      <c r="CD21" s="478">
        <f>IF('Mapa de Riesgos y Oportunidades'!$C$109="Oportunidad","NO APLICA",'Mapa de Riesgos y Oportunidades'!M111)</f>
        <v>0</v>
      </c>
      <c r="CE21" s="478"/>
      <c r="CF21" s="478"/>
      <c r="CG21" s="107" t="s">
        <v>283</v>
      </c>
      <c r="CH21" s="490">
        <f>IF('Mapa de Riesgos y Oportunidades'!$C$114="Oportunidad","NO APLICA",'Mapa de Riesgos y Oportunidades'!M116)</f>
        <v>0</v>
      </c>
      <c r="CI21" s="490"/>
      <c r="CJ21" s="490"/>
      <c r="CK21" s="105" t="s">
        <v>283</v>
      </c>
      <c r="CL21" s="478">
        <f>IF('Mapa de Riesgos y Oportunidades'!$C$119="Oportunidad","NO APLICA",'Mapa de Riesgos y Oportunidades'!M121)</f>
        <v>0</v>
      </c>
      <c r="CM21" s="478"/>
      <c r="CN21" s="478"/>
      <c r="CO21" s="197" t="s">
        <v>283</v>
      </c>
      <c r="CP21" s="479">
        <f>IF('Mapa de Riesgos y Oportunidades'!$C$119="Oportunidad","NO APLICA",'Mapa de Riesgos y Oportunidades'!M126)</f>
        <v>0</v>
      </c>
      <c r="CQ21" s="479"/>
      <c r="CR21" s="479"/>
      <c r="CS21" s="105" t="s">
        <v>283</v>
      </c>
      <c r="CT21" s="478">
        <f>IF('Mapa de Riesgos y Oportunidades'!$C$119="Oportunidad","NO APLICA",'Mapa de Riesgos y Oportunidades'!M131)</f>
        <v>0</v>
      </c>
      <c r="CU21" s="478"/>
      <c r="CV21" s="478"/>
      <c r="CW21" s="197" t="s">
        <v>283</v>
      </c>
      <c r="CX21" s="479">
        <f>IF('Mapa de Riesgos y Oportunidades'!$C$119="Oportunidad","NO APLICA",'Mapa de Riesgos y Oportunidades'!M136)</f>
        <v>0</v>
      </c>
      <c r="CY21" s="479"/>
      <c r="CZ21" s="479"/>
      <c r="DA21" s="105" t="s">
        <v>283</v>
      </c>
      <c r="DB21" s="478" t="str">
        <f>IF('Mapa de Riesgos y Oportunidades'!$C$119="Oportunidad","NO APLICA",'Mapa de Riesgos y Oportunidades'!M141)</f>
        <v>Liderazgo en el proceso de acreditación institucional</v>
      </c>
      <c r="DC21" s="478"/>
      <c r="DD21" s="478"/>
      <c r="DE21" s="197" t="s">
        <v>283</v>
      </c>
      <c r="DF21" s="479" t="str">
        <f>IF('Mapa de Riesgos y Oportunidades'!$C$119="Oportunidad","NO APLICA",'Mapa de Riesgos y Oportunidades'!M146)</f>
        <v>Creación del usuario</v>
      </c>
      <c r="DG21" s="479"/>
      <c r="DH21" s="479"/>
      <c r="DI21" s="105" t="s">
        <v>283</v>
      </c>
      <c r="DJ21" s="478">
        <f>IF('Mapa de Riesgos y Oportunidades'!$C$119="Oportunidad","NO APLICA",'Mapa de Riesgos y Oportunidades'!M231)</f>
        <v>0</v>
      </c>
      <c r="DK21" s="478"/>
      <c r="DL21" s="478"/>
      <c r="DM21" s="197" t="s">
        <v>283</v>
      </c>
      <c r="DN21" s="479" t="str">
        <f>IF('Mapa de Riesgos y Oportunidades'!$C$119="Oportunidad","NO APLICA",'Mapa de Riesgos y Oportunidades'!M236)</f>
        <v>Actualización de Normograma del Proceso</v>
      </c>
      <c r="DO21" s="479"/>
      <c r="DP21" s="479"/>
      <c r="DQ21" s="105" t="s">
        <v>283</v>
      </c>
      <c r="DR21" s="478" t="str">
        <f>IF('Mapa de Riesgos y Oportunidades'!$C$119="Oportunidad","NO APLICA",'Mapa de Riesgos y Oportunidades'!M241)</f>
        <v xml:space="preserve">Limitar delegación de elaboración de proyectos de pliegos y pliegos de condiciones </v>
      </c>
      <c r="DS21" s="478"/>
      <c r="DT21" s="478"/>
      <c r="DU21" s="197" t="s">
        <v>283</v>
      </c>
      <c r="DV21" s="479">
        <f>IF('Mapa de Riesgos y Oportunidades'!$C$119="Oportunidad","NO APLICA",'Mapa de Riesgos y Oportunidades'!M246)</f>
        <v>0</v>
      </c>
      <c r="DW21" s="479"/>
      <c r="DX21" s="479"/>
      <c r="DY21" s="105" t="s">
        <v>283</v>
      </c>
      <c r="DZ21" s="478">
        <f>IF('Mapa de Riesgos y Oportunidades'!$C$119="Oportunidad","NO APLICA",'Mapa de Riesgos y Oportunidades'!M251)</f>
        <v>0</v>
      </c>
      <c r="EA21" s="478"/>
      <c r="EB21" s="478"/>
      <c r="EC21" s="197" t="s">
        <v>283</v>
      </c>
      <c r="ED21" s="479" t="str">
        <f>IF('Mapa de Riesgos y Oportunidades'!$C$119="Oportunidad","NO APLICA",'Mapa de Riesgos y Oportunidades'!M256)</f>
        <v>Revisión por parte de la coordinacion de
Autoevaluación antes de radicar la información en la plataforma SACES</v>
      </c>
      <c r="EE21" s="479"/>
      <c r="EF21" s="479"/>
      <c r="EG21" s="105" t="s">
        <v>283</v>
      </c>
      <c r="EH21" s="478" t="str">
        <f>IF('Mapa de Riesgos y Oportunidades'!$C$119="Oportunidad","NO APLICA",'Mapa de Riesgos y Oportunidades'!M261)</f>
        <v>Registro interno de las acciones realizadas en la plataforma académica sma por cada usuario adscrito al Centro de Admisiones</v>
      </c>
      <c r="EI21" s="478"/>
      <c r="EJ21" s="478"/>
      <c r="EK21" s="197" t="s">
        <v>283</v>
      </c>
      <c r="EL21" s="479">
        <f>IF('Mapa de Riesgos y Oportunidades'!$C$119="Oportunidad","NO APLICA",'Mapa de Riesgos y Oportunidades'!M266)</f>
        <v>0</v>
      </c>
      <c r="EM21" s="479"/>
      <c r="EN21" s="479"/>
      <c r="EO21" s="105" t="s">
        <v>283</v>
      </c>
      <c r="EP21" s="478">
        <f>IF('Mapa de Riesgos y Oportunidades'!$C$119="Oportunidad","NO APLICA",'Mapa de Riesgos y Oportunidades'!M271)</f>
        <v>0</v>
      </c>
      <c r="EQ21" s="478"/>
      <c r="ER21" s="478"/>
      <c r="ES21" s="197" t="s">
        <v>283</v>
      </c>
      <c r="ET21" s="479">
        <f>IF('Mapa de Riesgos y Oportunidades'!$C$119="Oportunidad","NO APLICA",'Mapa de Riesgos y Oportunidades'!M276)</f>
        <v>0</v>
      </c>
      <c r="EU21" s="479"/>
      <c r="EV21" s="479"/>
      <c r="EW21" s="105" t="s">
        <v>283</v>
      </c>
      <c r="EX21" s="478" t="str">
        <f>IF('Mapa de Riesgos y Oportunidades'!$C$119="Oportunidad","NO APLICA",'Mapa de Riesgos y Oportunidades'!M281)</f>
        <v>Establecer un comité técnico de contratación</v>
      </c>
      <c r="EY21" s="478"/>
      <c r="EZ21" s="478"/>
      <c r="FA21" s="197" t="s">
        <v>283</v>
      </c>
      <c r="FB21" s="479">
        <f>IF('Mapa de Riesgos y Oportunidades'!$C$119="Oportunidad","NO APLICA",'Mapa de Riesgos y Oportunidades'!M286)</f>
        <v>0</v>
      </c>
      <c r="FC21" s="479"/>
      <c r="FD21" s="479"/>
      <c r="FE21" s="105" t="s">
        <v>283</v>
      </c>
      <c r="FF21" s="478">
        <f>IF('Mapa de Riesgos y Oportunidades'!$C$119="Oportunidad","NO APLICA",'Mapa de Riesgos y Oportunidades'!M291)</f>
        <v>0</v>
      </c>
      <c r="FG21" s="478"/>
      <c r="FH21" s="478"/>
      <c r="FI21" s="197" t="s">
        <v>283</v>
      </c>
      <c r="FJ21" s="479">
        <f>IF('Mapa de Riesgos y Oportunidades'!$C$119="Oportunidad","NO APLICA",'Mapa de Riesgos y Oportunidades'!M296)</f>
        <v>0</v>
      </c>
      <c r="FK21" s="479"/>
      <c r="FL21" s="479"/>
      <c r="FM21" s="105" t="s">
        <v>283</v>
      </c>
      <c r="FN21" s="478" t="str">
        <f>IF('Mapa de Riesgos y Oportunidades'!$C$119="Oportunidad","NO APLICA",'Mapa de Riesgos y Oportunidades'!M301)</f>
        <v>*Cotejo físico del inventario</v>
      </c>
      <c r="FO21" s="478"/>
      <c r="FP21" s="478"/>
      <c r="FQ21" s="197" t="s">
        <v>283</v>
      </c>
      <c r="FR21" s="479">
        <f>IF('Mapa de Riesgos y Oportunidades'!$C$119="Oportunidad","NO APLICA",'Mapa de Riesgos y Oportunidades'!M306)</f>
        <v>0</v>
      </c>
      <c r="FS21" s="479"/>
      <c r="FT21" s="479"/>
      <c r="FU21" s="105" t="s">
        <v>283</v>
      </c>
      <c r="FV21" s="478">
        <f>IF('Mapa de Riesgos y Oportunidades'!$C$119="Oportunidad","NO APLICA",'Mapa de Riesgos y Oportunidades'!M311)</f>
        <v>0</v>
      </c>
      <c r="FW21" s="478"/>
      <c r="FX21" s="478"/>
      <c r="FY21" s="197" t="s">
        <v>283</v>
      </c>
      <c r="FZ21" s="479" t="str">
        <f>IF('Mapa de Riesgos y Oportunidades'!$C$119="Oportunidad","NO APLICA",'Mapa de Riesgos y Oportunidades'!M316)</f>
        <v>Revisiones periodicas de los procesos</v>
      </c>
      <c r="GA21" s="479"/>
      <c r="GB21" s="479"/>
      <c r="GC21" s="105" t="s">
        <v>283</v>
      </c>
      <c r="GD21" s="478" t="str">
        <f>IF('Mapa de Riesgos y Oportunidades'!$C$119="Oportunidad","NO APLICA",'Mapa de Riesgos y Oportunidades'!M321)</f>
        <v>Divulgacion de políticas de operación y proceso de tecnología existentes</v>
      </c>
      <c r="GE21" s="478"/>
      <c r="GF21" s="478"/>
      <c r="GG21" s="197" t="s">
        <v>283</v>
      </c>
      <c r="GH21" s="479">
        <f>IF('Mapa de Riesgos y Oportunidades'!$C$119="Oportunidad","NO APLICA",'Mapa de Riesgos y Oportunidades'!M326)</f>
        <v>0</v>
      </c>
      <c r="GI21" s="479"/>
      <c r="GJ21" s="479"/>
      <c r="GK21" s="105" t="s">
        <v>283</v>
      </c>
      <c r="GL21" s="478">
        <f>IF('Mapa de Riesgos y Oportunidades'!$C$119="Oportunidad","NO APLICA",'Mapa de Riesgos y Oportunidades'!M331)</f>
        <v>0</v>
      </c>
      <c r="GM21" s="478"/>
      <c r="GN21" s="478"/>
      <c r="GO21" s="197" t="s">
        <v>283</v>
      </c>
      <c r="GP21" s="479">
        <f>IF('Mapa de Riesgos y Oportunidades'!$C$119="Oportunidad","NO APLICA",'Mapa de Riesgos y Oportunidades'!M336)</f>
        <v>0</v>
      </c>
      <c r="GQ21" s="479"/>
      <c r="GR21" s="479"/>
      <c r="GS21" s="105" t="s">
        <v>283</v>
      </c>
      <c r="GT21" s="478">
        <f>IF('Mapa de Riesgos y Oportunidades'!$C$119="Oportunidad","NO APLICA",'Mapa de Riesgos y Oportunidades'!M341)</f>
        <v>0</v>
      </c>
      <c r="GU21" s="478"/>
      <c r="GV21" s="478"/>
      <c r="GW21" s="197" t="s">
        <v>283</v>
      </c>
      <c r="GX21" s="479">
        <f>IF('Mapa de Riesgos y Oportunidades'!$C$119="Oportunidad","NO APLICA",'Mapa de Riesgos y Oportunidades'!M346)</f>
        <v>0</v>
      </c>
      <c r="GY21" s="479"/>
      <c r="GZ21" s="479"/>
      <c r="HA21" s="105" t="s">
        <v>283</v>
      </c>
      <c r="HB21" s="478">
        <f>IF('Mapa de Riesgos y Oportunidades'!$C$119="Oportunidad","NO APLICA",'Mapa de Riesgos y Oportunidades'!DY131)</f>
        <v>0</v>
      </c>
      <c r="HC21" s="478"/>
      <c r="HD21" s="478"/>
      <c r="HE21" s="197" t="s">
        <v>283</v>
      </c>
      <c r="HF21" s="479">
        <f>IF('Mapa de Riesgos y Oportunidades'!$C$119="Oportunidad","NO APLICA",'Mapa de Riesgos y Oportunidades'!DY136)</f>
        <v>0</v>
      </c>
      <c r="HG21" s="479"/>
      <c r="HH21" s="479"/>
      <c r="HI21" s="105" t="s">
        <v>283</v>
      </c>
      <c r="HJ21" s="478">
        <f>IF('Mapa de Riesgos y Oportunidades'!$C$119="Oportunidad","NO APLICA",'Mapa de Riesgos y Oportunidades'!EG131)</f>
        <v>0</v>
      </c>
      <c r="HK21" s="478"/>
      <c r="HL21" s="478"/>
      <c r="HM21" s="197" t="s">
        <v>283</v>
      </c>
      <c r="HN21" s="479">
        <f>IF('Mapa de Riesgos y Oportunidades'!$C$119="Oportunidad","NO APLICA",'Mapa de Riesgos y Oportunidades'!EG136)</f>
        <v>0</v>
      </c>
      <c r="HO21" s="479"/>
      <c r="HP21" s="479"/>
      <c r="HQ21" s="105" t="s">
        <v>283</v>
      </c>
      <c r="HR21" s="478">
        <f>IF('Mapa de Riesgos y Oportunidades'!$C$119="Oportunidad","NO APLICA",'Mapa de Riesgos y Oportunidades'!EO131)</f>
        <v>0</v>
      </c>
      <c r="HS21" s="478"/>
      <c r="HT21" s="478"/>
      <c r="HU21" s="197" t="s">
        <v>283</v>
      </c>
      <c r="HV21" s="479">
        <f>IF('Mapa de Riesgos y Oportunidades'!$C$119="Oportunidad","NO APLICA",'Mapa de Riesgos y Oportunidades'!EO136)</f>
        <v>0</v>
      </c>
      <c r="HW21" s="479"/>
      <c r="HX21" s="479"/>
      <c r="HY21" s="105" t="s">
        <v>283</v>
      </c>
      <c r="HZ21" s="478">
        <f>IF('Mapa de Riesgos y Oportunidades'!$C$119="Oportunidad","NO APLICA",'Mapa de Riesgos y Oportunidades'!EW131)</f>
        <v>0</v>
      </c>
      <c r="IA21" s="478"/>
      <c r="IB21" s="478"/>
      <c r="IC21" s="197" t="s">
        <v>283</v>
      </c>
      <c r="ID21" s="479">
        <f>IF('Mapa de Riesgos y Oportunidades'!$C$119="Oportunidad","NO APLICA",'Mapa de Riesgos y Oportunidades'!EW136)</f>
        <v>0</v>
      </c>
      <c r="IE21" s="479"/>
      <c r="IF21" s="479"/>
      <c r="IG21" s="105" t="s">
        <v>283</v>
      </c>
      <c r="IH21" s="478">
        <f>IF('Mapa de Riesgos y Oportunidades'!$C$119="Oportunidad","NO APLICA",'Mapa de Riesgos y Oportunidades'!FE131)</f>
        <v>0</v>
      </c>
      <c r="II21" s="478"/>
      <c r="IJ21" s="478"/>
      <c r="IK21" s="197" t="s">
        <v>283</v>
      </c>
      <c r="IL21" s="479">
        <f>IF('Mapa de Riesgos y Oportunidades'!$C$119="Oportunidad","NO APLICA",'Mapa de Riesgos y Oportunidades'!FE136)</f>
        <v>0</v>
      </c>
      <c r="IM21" s="479"/>
      <c r="IN21" s="479"/>
    </row>
    <row r="22" spans="1:248" ht="22.5" x14ac:dyDescent="0.25">
      <c r="A22" s="64" t="s">
        <v>228</v>
      </c>
      <c r="B22" s="55"/>
      <c r="C22" s="55">
        <f>IF(B22="x",15,0)+IF(B23="x",5,0)+IF(B24="x",15,0)+IF(B25="x",10,0)+IF(B26="x",15,0)+IF(B27="x",10,0)+IF(B28="x",30,0)</f>
        <v>0</v>
      </c>
      <c r="D22" s="469">
        <f>IF(C22&lt;=50,0,IF(C22&lt;=75,1,IF(C22&lt;=100,2,"Error")))</f>
        <v>0</v>
      </c>
      <c r="E22" s="64" t="s">
        <v>228</v>
      </c>
      <c r="F22" s="55"/>
      <c r="G22" s="55">
        <f>IF(F22="x",15,0)+IF(F23="x",5,0)+IF(F24="x",15,0)+IF(F25="x",10,0)+IF(F26="x",15,0)+IF(F27="x",10,0)+IF(F28="x",30,0)</f>
        <v>0</v>
      </c>
      <c r="H22" s="469">
        <f>IF(G22&lt;=50,0,IF(G22&lt;=75,1,IF(G22&lt;=100,2,"Error")))</f>
        <v>0</v>
      </c>
      <c r="I22" s="64" t="s">
        <v>228</v>
      </c>
      <c r="J22" s="55"/>
      <c r="K22" s="55">
        <f>IF(J22="x",15,0)+IF(J23="x",5,0)+IF(J24="x",15,0)+IF(J25="x",10,0)+IF(J26="x",15,0)+IF(J27="x",10,0)+IF(J28="x",30,0)</f>
        <v>0</v>
      </c>
      <c r="L22" s="469">
        <f>IF(K22&lt;=50,0,IF(K22&lt;=75,1,IF(K22&lt;=100,2,"Error")))</f>
        <v>0</v>
      </c>
      <c r="M22" s="64" t="s">
        <v>228</v>
      </c>
      <c r="N22" s="181"/>
      <c r="O22" s="69">
        <f>IF(N22="x",15,0)+IF(N23="x",5,0)+IF(N24="x",15,0)+IF(N25="x",10,0)+IF(N26="x",15,0)+IF(N27="x",10,0)+IF(N28="x",30,0)</f>
        <v>0</v>
      </c>
      <c r="P22" s="492">
        <f>IF(O22&lt;=50,0,IF(O22&lt;=75,1,IF(O22&lt;=100,2,"Error")))</f>
        <v>0</v>
      </c>
      <c r="Q22" s="64" t="s">
        <v>228</v>
      </c>
      <c r="R22" s="181"/>
      <c r="S22" s="55">
        <f>IF(R22="x",15,0)+IF(R23="x",5,0)+IF(R24="x",15,0)+IF(R25="x",10,0)+IF(R26="x",15,0)+IF(R27="x",10,0)+IF(R28="x",30,0)</f>
        <v>0</v>
      </c>
      <c r="T22" s="469">
        <f>IF(S22&lt;=50,0,IF(S22&lt;=75,1,IF(S22&lt;=100,2,"Error")))</f>
        <v>0</v>
      </c>
      <c r="U22" s="64" t="s">
        <v>228</v>
      </c>
      <c r="V22" s="69"/>
      <c r="W22" s="69">
        <f>IF(V22="x",15,0)+IF(V23="x",5,0)+IF(V24="x",15,0)+IF(V25="x",10,0)+IF(V26="x",15,0)+IF(V27="x",10,0)+IF(V28="x",30,0)</f>
        <v>0</v>
      </c>
      <c r="X22" s="469">
        <f>IF(W22&lt;=50,0,IF(W22&lt;=75,1,IF(W22&lt;=100,2,"Error")))</f>
        <v>0</v>
      </c>
      <c r="Y22" s="64" t="s">
        <v>228</v>
      </c>
      <c r="Z22" s="69"/>
      <c r="AA22" s="69">
        <f>IF(Z22="x",15,0)+IF(Z23="x",5,0)+IF(Z24="x",15,0)+IF(Z25="x",10,0)+IF(Z26="x",15,0)+IF(Z27="x",10,0)+IF(Z28="x",30,0)</f>
        <v>0</v>
      </c>
      <c r="AB22" s="469">
        <f>IF(AA22&lt;=50,0,IF(AA22&lt;=75,1,IF(AA22&lt;=100,2,"Error")))</f>
        <v>0</v>
      </c>
      <c r="AC22" s="64" t="s">
        <v>228</v>
      </c>
      <c r="AD22" s="181"/>
      <c r="AE22" s="75">
        <f>IF(AD22="x",15,0)+IF(AD23="x",5,0)+IF(AD24="x",15,0)+IF(AD25="x",10,0)+IF(AD26="x",15,0)+IF(AD27="x",10,0)+IF(AD28="x",30,0)</f>
        <v>0</v>
      </c>
      <c r="AF22" s="469">
        <f>IF(AE22&lt;=50,0,IF(AE22&lt;=75,1,IF(AE22&lt;=100,2,"Error")))</f>
        <v>0</v>
      </c>
      <c r="AG22" s="64" t="s">
        <v>228</v>
      </c>
      <c r="AH22" s="170"/>
      <c r="AI22" s="75">
        <f>IF(AH22="x",15,0)+IF(AH23="x",5,0)+IF(AH24="x",15,0)+IF(AH25="x",10,0)+IF(AH26="x",15,0)+IF(AH27="x",10,0)+IF(AH28="x",30,0)</f>
        <v>20</v>
      </c>
      <c r="AJ22" s="469">
        <f>IF(AI22&lt;=50,0,IF(AI22&lt;=75,1,IF(AI22&lt;=100,2,"Error")))</f>
        <v>0</v>
      </c>
      <c r="AK22" s="64" t="s">
        <v>228</v>
      </c>
      <c r="AL22" s="75"/>
      <c r="AM22" s="75">
        <f>IF(AL22="x",15,0)+IF(AL23="x",5,0)+IF(AL24="x",15,0)+IF(AL25="x",10,0)+IF(AL26="x",15,0)+IF(AL27="x",10,0)+IF(AL28="x",30,0)</f>
        <v>0</v>
      </c>
      <c r="AN22" s="469">
        <f>IF(AM22&lt;=50,0,IF(AM22&lt;=75,1,IF(AM22&lt;=100,2,"Error")))</f>
        <v>0</v>
      </c>
      <c r="AO22" s="64" t="s">
        <v>228</v>
      </c>
      <c r="AP22" s="154"/>
      <c r="AQ22" s="154">
        <f>IF(AP22="x",15,0)+IF(AP23="x",5,0)+IF(AP24="x",15,0)+IF(AP25="x",10,0)+IF(AP26="x",15,0)+IF(AP27="x",10,0)+IF(AP28="x",30,0)</f>
        <v>0</v>
      </c>
      <c r="AR22" s="469">
        <f>IF(AQ22&lt;=50,0,IF(AQ22&lt;=75,1,IF(AQ22&lt;=100,2,"Error")))</f>
        <v>0</v>
      </c>
      <c r="AS22" s="64" t="s">
        <v>228</v>
      </c>
      <c r="AT22" s="157"/>
      <c r="AU22" s="154">
        <f>IF(AT22="x",15,0)+IF(AT23="x",5,0)+IF(AT24="x",15,0)+IF(AT25="x",10,0)+IF(AT26="x",15,0)+IF(AT27="x",10,0)+IF(AT28="x",30,0)</f>
        <v>0</v>
      </c>
      <c r="AV22" s="469">
        <f>IF(AU22&lt;=50,0,IF(AU22&lt;=75,1,IF(AU22&lt;=100,2,"Error")))</f>
        <v>0</v>
      </c>
      <c r="AW22" s="64" t="s">
        <v>228</v>
      </c>
      <c r="AX22" s="154"/>
      <c r="AY22" s="154">
        <f>IF(AX22="x",15,0)+IF(AX23="x",5,0)+IF(AX24="x",15,0)+IF(AX25="x",10,0)+IF(AX26="x",15,0)+IF(AX27="x",10,0)+IF(AX28="x",30,0)</f>
        <v>0</v>
      </c>
      <c r="AZ22" s="469">
        <f>IF(AY22&lt;=50,0,IF(AY22&lt;=75,1,IF(AY22&lt;=100,2,"Error")))</f>
        <v>0</v>
      </c>
      <c r="BA22" s="64" t="s">
        <v>228</v>
      </c>
      <c r="BB22" s="154"/>
      <c r="BC22" s="154">
        <f>IF(BB22="x",15,0)+IF(BB23="x",5,0)+IF(BB24="x",15,0)+IF(BB25="x",10,0)+IF(BB26="x",15,0)+IF(BB27="x",10,0)+IF(BB28="x",30,0)</f>
        <v>0</v>
      </c>
      <c r="BD22" s="469">
        <f>IF(BC22&lt;=50,0,IF(BC22&lt;=75,1,IF(BC22&lt;=100,2,"Error")))</f>
        <v>0</v>
      </c>
      <c r="BE22" s="64" t="s">
        <v>228</v>
      </c>
      <c r="BF22" s="154"/>
      <c r="BG22" s="154">
        <f>IF(BF22="x",15,0)+IF(BF23="x",5,0)+IF(BF24="x",15,0)+IF(BF25="x",10,0)+IF(BF26="x",15,0)+IF(BF27="x",10,0)+IF(BF28="x",30,0)</f>
        <v>0</v>
      </c>
      <c r="BH22" s="469">
        <f>IF(BG22&lt;=50,0,IF(BG22&lt;=75,1,IF(BG22&lt;=100,2,"Error")))</f>
        <v>0</v>
      </c>
      <c r="BI22" s="64" t="s">
        <v>228</v>
      </c>
      <c r="BJ22" s="154"/>
      <c r="BK22" s="154">
        <f>IF(BJ22="x",15,0)+IF(BJ23="x",5,0)+IF(BJ24="x",15,0)+IF(BJ25="x",10,0)+IF(BJ26="x",15,0)+IF(BJ27="x",10,0)+IF(BJ28="x",30,0)</f>
        <v>0</v>
      </c>
      <c r="BL22" s="469">
        <f>IF(BK22&lt;=50,0,IF(BK22&lt;=75,1,IF(BK22&lt;=100,2,"Error")))</f>
        <v>0</v>
      </c>
      <c r="BM22" s="64" t="s">
        <v>228</v>
      </c>
      <c r="BN22" s="160"/>
      <c r="BO22" s="154">
        <f>IF(BN22="x",15,0)+IF(BN23="x",5,0)+IF(BN24="x",15,0)+IF(BN25="x",10,0)+IF(BN26="x",15,0)+IF(BN27="x",10,0)+IF(BN28="x",30,0)</f>
        <v>0</v>
      </c>
      <c r="BP22" s="469">
        <f>IF(BO22&lt;=50,0,IF(BO22&lt;=75,1,IF(BO22&lt;=100,2,"Error")))</f>
        <v>0</v>
      </c>
      <c r="BQ22" s="64" t="s">
        <v>228</v>
      </c>
      <c r="BR22" s="154"/>
      <c r="BS22" s="154">
        <f>IF(BR22="x",15,0)+IF(BR23="x",5,0)+IF(BR24="x",15,0)+IF(BR25="x",10,0)+IF(BR26="x",15,0)+IF(BR27="x",10,0)+IF(BR28="x",30,0)</f>
        <v>0</v>
      </c>
      <c r="BT22" s="469">
        <f>IF(BS22&lt;=50,0,IF(BS22&lt;=75,1,IF(BS22&lt;=100,2,"Error")))</f>
        <v>0</v>
      </c>
      <c r="BU22" s="64" t="s">
        <v>228</v>
      </c>
      <c r="BV22" s="176"/>
      <c r="BW22" s="154">
        <f>IF(BV22="x",15,0)+IF(BV23="x",5,0)+IF(BV24="x",15,0)+IF(BV25="x",10,0)+IF(BV26="x",15,0)+IF(BV27="x",10,0)+IF(BV28="x",30,0)</f>
        <v>0</v>
      </c>
      <c r="BX22" s="469">
        <f>IF(BW22&lt;=50,0,IF(BW22&lt;=75,1,IF(BW22&lt;=100,2,"Error")))</f>
        <v>0</v>
      </c>
      <c r="BY22" s="64" t="s">
        <v>228</v>
      </c>
      <c r="BZ22" s="154"/>
      <c r="CA22" s="154">
        <f>IF(BZ22="x",15,0)+IF(BZ23="x",5,0)+IF(BZ24="x",15,0)+IF(BZ25="x",10,0)+IF(BZ26="x",15,0)+IF(BZ27="x",10,0)+IF(BZ28="x",30,0)</f>
        <v>0</v>
      </c>
      <c r="CB22" s="469">
        <f>IF(CA22&lt;=50,0,IF(CA22&lt;=75,1,IF(CA22&lt;=100,2,"Error")))</f>
        <v>0</v>
      </c>
      <c r="CC22" s="64" t="s">
        <v>228</v>
      </c>
      <c r="CD22" s="154"/>
      <c r="CE22" s="154">
        <f>IF(CD22="x",15,0)+IF(CD23="x",5,0)+IF(CD24="x",15,0)+IF(CD25="x",10,0)+IF(CD26="x",15,0)+IF(CD27="x",10,0)+IF(CD28="x",30,0)</f>
        <v>0</v>
      </c>
      <c r="CF22" s="469">
        <f>IF(CE22&lt;=50,0,IF(CE22&lt;=75,1,IF(CE22&lt;=100,2,"Error")))</f>
        <v>0</v>
      </c>
      <c r="CG22" s="64" t="s">
        <v>228</v>
      </c>
      <c r="CH22" s="154"/>
      <c r="CI22" s="154">
        <f>IF(CH22="x",15,0)+IF(CH23="x",5,0)+IF(CH24="x",15,0)+IF(CH25="x",10,0)+IF(CH26="x",15,0)+IF(CH27="x",10,0)+IF(CH28="x",30,0)</f>
        <v>0</v>
      </c>
      <c r="CJ22" s="469">
        <f>IF(CI22&lt;=50,0,IF(CI22&lt;=75,1,IF(CI22&lt;=100,2,"Error")))</f>
        <v>0</v>
      </c>
      <c r="CK22" s="64" t="s">
        <v>228</v>
      </c>
      <c r="CL22" s="154"/>
      <c r="CM22" s="154">
        <f>IF(CL22="x",15,0)+IF(CL23="x",5,0)+IF(CL24="x",15,0)+IF(CL25="x",10,0)+IF(CL26="x",15,0)+IF(CL27="x",10,0)+IF(CL28="x",30,0)</f>
        <v>0</v>
      </c>
      <c r="CN22" s="469">
        <f>IF(CM22&lt;=50,0,IF(CM22&lt;=75,1,IF(CM22&lt;=100,2,"Error")))</f>
        <v>0</v>
      </c>
      <c r="CO22" s="64" t="s">
        <v>228</v>
      </c>
      <c r="CP22" s="176"/>
      <c r="CQ22" s="176">
        <f>IF(CP22="x",15,0)+IF(CP23="x",5,0)+IF(CP24="x",15,0)+IF(CP25="x",10,0)+IF(CP26="x",15,0)+IF(CP27="x",10,0)+IF(CP28="x",30,0)</f>
        <v>0</v>
      </c>
      <c r="CR22" s="469">
        <f>IF(CQ22&lt;=50,0,IF(CQ22&lt;=75,1,IF(CQ22&lt;=100,2,"Error")))</f>
        <v>0</v>
      </c>
      <c r="CS22" s="64" t="s">
        <v>228</v>
      </c>
      <c r="CT22" s="176"/>
      <c r="CU22" s="176">
        <f>IF(CT22="x",15,0)+IF(CT23="x",5,0)+IF(CT24="x",15,0)+IF(CT25="x",10,0)+IF(CT26="x",15,0)+IF(CT27="x",10,0)+IF(CT28="x",30,0)</f>
        <v>0</v>
      </c>
      <c r="CV22" s="469">
        <f>IF(CU22&lt;=50,0,IF(CU22&lt;=75,1,IF(CU22&lt;=100,2,"Error")))</f>
        <v>0</v>
      </c>
      <c r="CW22" s="64" t="s">
        <v>228</v>
      </c>
      <c r="CX22" s="176"/>
      <c r="CY22" s="176">
        <f>IF(CX22="x",15,0)+IF(CX23="x",5,0)+IF(CX24="x",15,0)+IF(CX25="x",10,0)+IF(CX26="x",15,0)+IF(CX27="x",10,0)+IF(CX28="x",30,0)</f>
        <v>0</v>
      </c>
      <c r="CZ22" s="469">
        <f>IF(CY22&lt;=50,0,IF(CY22&lt;=75,1,IF(CY22&lt;=100,2,"Error")))</f>
        <v>0</v>
      </c>
      <c r="DA22" s="64" t="s">
        <v>228</v>
      </c>
      <c r="DB22" s="176"/>
      <c r="DC22" s="176">
        <f>IF(DB22="x",15,0)+IF(DB23="x",5,0)+IF(DB24="x",15,0)+IF(DB25="x",10,0)+IF(DB26="x",15,0)+IF(DB27="x",10,0)+IF(DB28="x",30,0)</f>
        <v>0</v>
      </c>
      <c r="DD22" s="469">
        <f>IF(DC22&lt;=50,0,IF(DC22&lt;=75,1,IF(DC22&lt;=100,2,"Error")))</f>
        <v>0</v>
      </c>
      <c r="DE22" s="64" t="s">
        <v>228</v>
      </c>
      <c r="DF22" s="176"/>
      <c r="DG22" s="176">
        <f>IF(DF22="x",15,0)+IF(DF23="x",5,0)+IF(DF24="x",15,0)+IF(DF25="x",10,0)+IF(DF26="x",15,0)+IF(DF27="x",10,0)+IF(DF28="x",30,0)</f>
        <v>0</v>
      </c>
      <c r="DH22" s="469">
        <f>IF(DG22&lt;=50,0,IF(DG22&lt;=75,1,IF(DG22&lt;=100,2,"Error")))</f>
        <v>0</v>
      </c>
      <c r="DI22" s="64" t="s">
        <v>228</v>
      </c>
      <c r="DJ22" s="190"/>
      <c r="DK22" s="190">
        <f>IF(DJ22="x",15,0)+IF(DJ23="x",5,0)+IF(DJ24="x",15,0)+IF(DJ25="x",10,0)+IF(DJ26="x",15,0)+IF(DJ27="x",10,0)+IF(DJ28="x",30,0)</f>
        <v>0</v>
      </c>
      <c r="DL22" s="469">
        <f>IF(DK22&lt;=50,0,IF(DK22&lt;=75,1,IF(DK22&lt;=100,2,"Error")))</f>
        <v>0</v>
      </c>
      <c r="DM22" s="64" t="s">
        <v>228</v>
      </c>
      <c r="DN22" s="190"/>
      <c r="DO22" s="190">
        <f>IF(DN22="x",15,0)+IF(DN23="x",5,0)+IF(DN24="x",15,0)+IF(DN25="x",10,0)+IF(DN26="x",15,0)+IF(DN27="x",10,0)+IF(DN28="x",30,0)</f>
        <v>0</v>
      </c>
      <c r="DP22" s="469">
        <f>IF(DO22&lt;=50,0,IF(DO22&lt;=75,1,IF(DO22&lt;=100,2,"Error")))</f>
        <v>0</v>
      </c>
      <c r="DQ22" s="64" t="s">
        <v>228</v>
      </c>
      <c r="DR22" s="190"/>
      <c r="DS22" s="190">
        <f>IF(DR22="x",15,0)+IF(DR23="x",5,0)+IF(DR24="x",15,0)+IF(DR25="x",10,0)+IF(DR26="x",15,0)+IF(DR27="x",10,0)+IF(DR28="x",30,0)</f>
        <v>0</v>
      </c>
      <c r="DT22" s="469">
        <f>IF(DS22&lt;=50,0,IF(DS22&lt;=75,1,IF(DS22&lt;=100,2,"Error")))</f>
        <v>0</v>
      </c>
      <c r="DU22" s="64" t="s">
        <v>228</v>
      </c>
      <c r="DV22" s="190"/>
      <c r="DW22" s="190">
        <f>IF(DV22="x",15,0)+IF(DV23="x",5,0)+IF(DV24="x",15,0)+IF(DV25="x",10,0)+IF(DV26="x",15,0)+IF(DV27="x",10,0)+IF(DV28="x",30,0)</f>
        <v>0</v>
      </c>
      <c r="DX22" s="469">
        <f>IF(DW22&lt;=50,0,IF(DW22&lt;=75,1,IF(DW22&lt;=100,2,"Error")))</f>
        <v>0</v>
      </c>
      <c r="DY22" s="64" t="s">
        <v>228</v>
      </c>
      <c r="DZ22" s="190"/>
      <c r="EA22" s="190">
        <f>IF(DZ22="x",15,0)+IF(DZ23="x",5,0)+IF(DZ24="x",15,0)+IF(DZ25="x",10,0)+IF(DZ26="x",15,0)+IF(DZ27="x",10,0)+IF(DZ28="x",30,0)</f>
        <v>0</v>
      </c>
      <c r="EB22" s="469">
        <f>IF(EA22&lt;=50,0,IF(EA22&lt;=75,1,IF(EA22&lt;=100,2,"Error")))</f>
        <v>0</v>
      </c>
      <c r="EC22" s="64" t="s">
        <v>228</v>
      </c>
      <c r="ED22" s="213" t="s">
        <v>414</v>
      </c>
      <c r="EE22" s="190">
        <f>IF(ED22="x",15,0)+IF(ED23="x",5,0)+IF(ED24="x",15,0)+IF(ED25="x",10,0)+IF(ED26="x",15,0)+IF(ED27="x",10,0)+IF(ED28="x",30,0)</f>
        <v>55</v>
      </c>
      <c r="EF22" s="469">
        <f>IF(EE22&lt;=50,0,IF(EE22&lt;=75,1,IF(EE22&lt;=100,2,"Error")))</f>
        <v>1</v>
      </c>
      <c r="EG22" s="64" t="s">
        <v>228</v>
      </c>
      <c r="EH22" s="225"/>
      <c r="EI22" s="190">
        <f>IF(EH22="x",15,0)+IF(EH23="x",5,0)+IF(EH24="x",15,0)+IF(EH25="x",10,0)+IF(EH26="x",15,0)+IF(EH27="x",10,0)+IF(EH28="x",30,0)</f>
        <v>75</v>
      </c>
      <c r="EJ22" s="469">
        <f>IF(EI22&lt;=50,0,IF(EI22&lt;=75,1,IF(EI22&lt;=100,2,"Error")))</f>
        <v>1</v>
      </c>
      <c r="EK22" s="64" t="s">
        <v>228</v>
      </c>
      <c r="EL22" s="190"/>
      <c r="EM22" s="190">
        <f>IF(EL22="x",15,0)+IF(EL23="x",5,0)+IF(EL24="x",15,0)+IF(EL25="x",10,0)+IF(EL26="x",15,0)+IF(EL27="x",10,0)+IF(EL28="x",30,0)</f>
        <v>0</v>
      </c>
      <c r="EN22" s="469">
        <f>IF(EM22&lt;=50,0,IF(EM22&lt;=75,1,IF(EM22&lt;=100,2,"Error")))</f>
        <v>0</v>
      </c>
      <c r="EO22" s="64" t="s">
        <v>228</v>
      </c>
      <c r="EP22" s="190"/>
      <c r="EQ22" s="190">
        <f>IF(EP22="x",15,0)+IF(EP23="x",5,0)+IF(EP24="x",15,0)+IF(EP25="x",10,0)+IF(EP26="x",15,0)+IF(EP27="x",10,0)+IF(EP28="x",30,0)</f>
        <v>0</v>
      </c>
      <c r="ER22" s="469">
        <f>IF(EQ22&lt;=50,0,IF(EQ22&lt;=75,1,IF(EQ22&lt;=100,2,"Error")))</f>
        <v>0</v>
      </c>
      <c r="ES22" s="64" t="s">
        <v>228</v>
      </c>
      <c r="ET22" s="190"/>
      <c r="EU22" s="190">
        <f>IF(ET22="x",15,0)+IF(ET23="x",5,0)+IF(ET24="x",15,0)+IF(ET25="x",10,0)+IF(ET26="x",15,0)+IF(ET27="x",10,0)+IF(ET28="x",30,0)</f>
        <v>0</v>
      </c>
      <c r="EV22" s="469">
        <f>IF(EU22&lt;=50,0,IF(EU22&lt;=75,1,IF(EU22&lt;=100,2,"Error")))</f>
        <v>0</v>
      </c>
      <c r="EW22" s="64" t="s">
        <v>228</v>
      </c>
      <c r="EX22" s="225"/>
      <c r="EY22" s="190">
        <f>IF(EX22="x",15,0)+IF(EX23="x",5,0)+IF(EX24="x",15,0)+IF(EX25="x",10,0)+IF(EX26="x",15,0)+IF(EX27="x",10,0)+IF(EX28="x",30,0)</f>
        <v>10</v>
      </c>
      <c r="EZ22" s="469">
        <f>IF(EY22&lt;=50,0,IF(EY22&lt;=75,1,IF(EY22&lt;=100,2,"Error")))</f>
        <v>0</v>
      </c>
      <c r="FA22" s="64" t="s">
        <v>228</v>
      </c>
      <c r="FB22" s="190"/>
      <c r="FC22" s="190">
        <f>IF(FB22="x",15,0)+IF(FB23="x",5,0)+IF(FB24="x",15,0)+IF(FB25="x",10,0)+IF(FB26="x",15,0)+IF(FB27="x",10,0)+IF(FB28="x",30,0)</f>
        <v>0</v>
      </c>
      <c r="FD22" s="469">
        <f>IF(FC22&lt;=50,0,IF(FC22&lt;=75,1,IF(FC22&lt;=100,2,"Error")))</f>
        <v>0</v>
      </c>
      <c r="FE22" s="64" t="s">
        <v>228</v>
      </c>
      <c r="FF22" s="190"/>
      <c r="FG22" s="190">
        <f>IF(FF22="x",15,0)+IF(FF23="x",5,0)+IF(FF24="x",15,0)+IF(FF25="x",10,0)+IF(FF26="x",15,0)+IF(FF27="x",10,0)+IF(FF28="x",30,0)</f>
        <v>0</v>
      </c>
      <c r="FH22" s="469">
        <f>IF(FG22&lt;=50,0,IF(FG22&lt;=75,1,IF(FG22&lt;=100,2,"Error")))</f>
        <v>0</v>
      </c>
      <c r="FI22" s="64" t="s">
        <v>228</v>
      </c>
      <c r="FJ22" s="190"/>
      <c r="FK22" s="190">
        <f>IF(FJ22="x",15,0)+IF(FJ23="x",5,0)+IF(FJ24="x",15,0)+IF(FJ25="x",10,0)+IF(FJ26="x",15,0)+IF(FJ27="x",10,0)+IF(FJ28="x",30,0)</f>
        <v>0</v>
      </c>
      <c r="FL22" s="469">
        <f>IF(FK22&lt;=50,0,IF(FK22&lt;=75,1,IF(FK22&lt;=100,2,"Error")))</f>
        <v>0</v>
      </c>
      <c r="FM22" s="64" t="s">
        <v>228</v>
      </c>
      <c r="FN22" s="225" t="s">
        <v>573</v>
      </c>
      <c r="FO22" s="190">
        <f>IF(FN22="x",15,0)+IF(FN23="x",5,0)+IF(FN24="x",15,0)+IF(FN25="x",10,0)+IF(FN26="x",15,0)+IF(FN27="x",10,0)+IF(FN28="x",30,0)</f>
        <v>85</v>
      </c>
      <c r="FP22" s="469">
        <f>IF(FO22&lt;=50,0,IF(FO22&lt;=75,1,IF(FO22&lt;=100,2,"Error")))</f>
        <v>2</v>
      </c>
      <c r="FQ22" s="64" t="s">
        <v>228</v>
      </c>
      <c r="FR22" s="190"/>
      <c r="FS22" s="190">
        <f>IF(FR22="x",15,0)+IF(FR23="x",5,0)+IF(FR24="x",15,0)+IF(FR25="x",10,0)+IF(FR26="x",15,0)+IF(FR27="x",10,0)+IF(FR28="x",30,0)</f>
        <v>0</v>
      </c>
      <c r="FT22" s="469">
        <f>IF(FS22&lt;=50,0,IF(FS22&lt;=75,1,IF(FS22&lt;=100,2,"Error")))</f>
        <v>0</v>
      </c>
      <c r="FU22" s="64" t="s">
        <v>228</v>
      </c>
      <c r="FV22" s="190"/>
      <c r="FW22" s="190">
        <f>IF(FV22="x",15,0)+IF(FV23="x",5,0)+IF(FV24="x",15,0)+IF(FV25="x",10,0)+IF(FV26="x",15,0)+IF(FV27="x",10,0)+IF(FV28="x",30,0)</f>
        <v>0</v>
      </c>
      <c r="FX22" s="469">
        <f>IF(FW22&lt;=50,0,IF(FW22&lt;=75,1,IF(FW22&lt;=100,2,"Error")))</f>
        <v>0</v>
      </c>
      <c r="FY22" s="64" t="s">
        <v>228</v>
      </c>
      <c r="FZ22" s="250" t="s">
        <v>414</v>
      </c>
      <c r="GA22" s="190">
        <f>IF(FZ22="x",15,0)+IF(FZ23="x",5,0)+IF(FZ24="x",15,0)+IF(FZ25="x",10,0)+IF(FZ26="x",15,0)+IF(FZ27="x",10,0)+IF(FZ28="x",30,0)</f>
        <v>85</v>
      </c>
      <c r="GB22" s="469">
        <f>IF(GA22&lt;=50,0,IF(GA22&lt;=75,1,IF(GA22&lt;=100,2,"Error")))</f>
        <v>2</v>
      </c>
      <c r="GC22" s="64" t="s">
        <v>228</v>
      </c>
      <c r="GD22" s="249" t="s">
        <v>414</v>
      </c>
      <c r="GE22" s="190">
        <f>IF(GD22="x",15,0)+IF(GD23="x",5,0)+IF(GD24="x",15,0)+IF(GD25="x",10,0)+IF(GD26="x",15,0)+IF(GD27="x",10,0)+IF(GD28="x",30,0)</f>
        <v>70</v>
      </c>
      <c r="GF22" s="469">
        <f>IF(GE22&lt;=50,0,IF(GE22&lt;=75,1,IF(GE22&lt;=100,2,"Error")))</f>
        <v>1</v>
      </c>
      <c r="GG22" s="64" t="s">
        <v>228</v>
      </c>
      <c r="GH22" s="190"/>
      <c r="GI22" s="190">
        <f>IF(GH22="x",15,0)+IF(GH23="x",5,0)+IF(GH24="x",15,0)+IF(GH25="x",10,0)+IF(GH26="x",15,0)+IF(GH27="x",10,0)+IF(GH28="x",30,0)</f>
        <v>0</v>
      </c>
      <c r="GJ22" s="469">
        <f>IF(GI22&lt;=50,0,IF(GI22&lt;=75,1,IF(GI22&lt;=100,2,"Error")))</f>
        <v>0</v>
      </c>
      <c r="GK22" s="64" t="s">
        <v>228</v>
      </c>
      <c r="GL22" s="190"/>
      <c r="GM22" s="190">
        <f>IF(GL22="x",15,0)+IF(GL23="x",5,0)+IF(GL24="x",15,0)+IF(GL25="x",10,0)+IF(GL26="x",15,0)+IF(GL27="x",10,0)+IF(GL28="x",30,0)</f>
        <v>0</v>
      </c>
      <c r="GN22" s="469">
        <f>IF(GM22&lt;=50,0,IF(GM22&lt;=75,1,IF(GM22&lt;=100,2,"Error")))</f>
        <v>0</v>
      </c>
      <c r="GO22" s="64" t="s">
        <v>228</v>
      </c>
      <c r="GP22" s="190"/>
      <c r="GQ22" s="190">
        <f>IF(GP22="x",15,0)+IF(GP23="x",5,0)+IF(GP24="x",15,0)+IF(GP25="x",10,0)+IF(GP26="x",15,0)+IF(GP27="x",10,0)+IF(GP28="x",30,0)</f>
        <v>0</v>
      </c>
      <c r="GR22" s="469">
        <f>IF(GQ22&lt;=50,0,IF(GQ22&lt;=75,1,IF(GQ22&lt;=100,2,"Error")))</f>
        <v>0</v>
      </c>
      <c r="GS22" s="64" t="s">
        <v>228</v>
      </c>
      <c r="GT22" s="190"/>
      <c r="GU22" s="190">
        <f>IF(GT22="x",15,0)+IF(GT23="x",5,0)+IF(GT24="x",15,0)+IF(GT25="x",10,0)+IF(GT26="x",15,0)+IF(GT27="x",10,0)+IF(GT28="x",30,0)</f>
        <v>0</v>
      </c>
      <c r="GV22" s="469">
        <f>IF(GU22&lt;=50,0,IF(GU22&lt;=75,1,IF(GU22&lt;=100,2,"Error")))</f>
        <v>0</v>
      </c>
      <c r="GW22" s="64" t="s">
        <v>228</v>
      </c>
      <c r="GX22" s="190"/>
      <c r="GY22" s="190">
        <f>IF(GX22="x",15,0)+IF(GX23="x",5,0)+IF(GX24="x",15,0)+IF(GX25="x",10,0)+IF(GX26="x",15,0)+IF(GX27="x",10,0)+IF(GX28="x",30,0)</f>
        <v>0</v>
      </c>
      <c r="GZ22" s="469">
        <f>IF(GY22&lt;=50,0,IF(GY22&lt;=75,1,IF(GY22&lt;=100,2,"Error")))</f>
        <v>0</v>
      </c>
      <c r="HA22" s="64" t="s">
        <v>228</v>
      </c>
      <c r="HB22" s="190"/>
      <c r="HC22" s="190">
        <f>IF(HB22="x",15,0)+IF(HB23="x",5,0)+IF(HB24="x",15,0)+IF(HB25="x",10,0)+IF(HB26="x",15,0)+IF(HB27="x",10,0)+IF(HB28="x",30,0)</f>
        <v>0</v>
      </c>
      <c r="HD22" s="469">
        <f>IF(HC22&lt;=50,0,IF(HC22&lt;=75,1,IF(HC22&lt;=100,2,"Error")))</f>
        <v>0</v>
      </c>
      <c r="HE22" s="64" t="s">
        <v>228</v>
      </c>
      <c r="HF22" s="190"/>
      <c r="HG22" s="190">
        <f>IF(HF22="x",15,0)+IF(HF23="x",5,0)+IF(HF24="x",15,0)+IF(HF25="x",10,0)+IF(HF26="x",15,0)+IF(HF27="x",10,0)+IF(HF28="x",30,0)</f>
        <v>0</v>
      </c>
      <c r="HH22" s="469">
        <f>IF(HG22&lt;=50,0,IF(HG22&lt;=75,1,IF(HG22&lt;=100,2,"Error")))</f>
        <v>0</v>
      </c>
      <c r="HI22" s="64" t="s">
        <v>228</v>
      </c>
      <c r="HJ22" s="190"/>
      <c r="HK22" s="190">
        <f>IF(HJ22="x",15,0)+IF(HJ23="x",5,0)+IF(HJ24="x",15,0)+IF(HJ25="x",10,0)+IF(HJ26="x",15,0)+IF(HJ27="x",10,0)+IF(HJ28="x",30,0)</f>
        <v>0</v>
      </c>
      <c r="HL22" s="469">
        <f>IF(HK22&lt;=50,0,IF(HK22&lt;=75,1,IF(HK22&lt;=100,2,"Error")))</f>
        <v>0</v>
      </c>
      <c r="HM22" s="64" t="s">
        <v>228</v>
      </c>
      <c r="HN22" s="190"/>
      <c r="HO22" s="190">
        <f>IF(HN22="x",15,0)+IF(HN23="x",5,0)+IF(HN24="x",15,0)+IF(HN25="x",10,0)+IF(HN26="x",15,0)+IF(HN27="x",10,0)+IF(HN28="x",30,0)</f>
        <v>0</v>
      </c>
      <c r="HP22" s="469">
        <f>IF(HO22&lt;=50,0,IF(HO22&lt;=75,1,IF(HO22&lt;=100,2,"Error")))</f>
        <v>0</v>
      </c>
      <c r="HQ22" s="64" t="s">
        <v>228</v>
      </c>
      <c r="HR22" s="190"/>
      <c r="HS22" s="190">
        <f>IF(HR22="x",15,0)+IF(HR23="x",5,0)+IF(HR24="x",15,0)+IF(HR25="x",10,0)+IF(HR26="x",15,0)+IF(HR27="x",10,0)+IF(HR28="x",30,0)</f>
        <v>0</v>
      </c>
      <c r="HT22" s="469">
        <f>IF(HS22&lt;=50,0,IF(HS22&lt;=75,1,IF(HS22&lt;=100,2,"Error")))</f>
        <v>0</v>
      </c>
      <c r="HU22" s="64" t="s">
        <v>228</v>
      </c>
      <c r="HV22" s="190"/>
      <c r="HW22" s="190">
        <f>IF(HV22="x",15,0)+IF(HV23="x",5,0)+IF(HV24="x",15,0)+IF(HV25="x",10,0)+IF(HV26="x",15,0)+IF(HV27="x",10,0)+IF(HV28="x",30,0)</f>
        <v>0</v>
      </c>
      <c r="HX22" s="469">
        <f>IF(HW22&lt;=50,0,IF(HW22&lt;=75,1,IF(HW22&lt;=100,2,"Error")))</f>
        <v>0</v>
      </c>
      <c r="HY22" s="64" t="s">
        <v>228</v>
      </c>
      <c r="HZ22" s="190"/>
      <c r="IA22" s="190">
        <f>IF(HZ22="x",15,0)+IF(HZ23="x",5,0)+IF(HZ24="x",15,0)+IF(HZ25="x",10,0)+IF(HZ26="x",15,0)+IF(HZ27="x",10,0)+IF(HZ28="x",30,0)</f>
        <v>0</v>
      </c>
      <c r="IB22" s="469">
        <f>IF(IA22&lt;=50,0,IF(IA22&lt;=75,1,IF(IA22&lt;=100,2,"Error")))</f>
        <v>0</v>
      </c>
      <c r="IC22" s="64" t="s">
        <v>228</v>
      </c>
      <c r="ID22" s="190"/>
      <c r="IE22" s="190">
        <f>IF(ID22="x",15,0)+IF(ID23="x",5,0)+IF(ID24="x",15,0)+IF(ID25="x",10,0)+IF(ID26="x",15,0)+IF(ID27="x",10,0)+IF(ID28="x",30,0)</f>
        <v>0</v>
      </c>
      <c r="IF22" s="469">
        <f>IF(IE22&lt;=50,0,IF(IE22&lt;=75,1,IF(IE22&lt;=100,2,"Error")))</f>
        <v>0</v>
      </c>
      <c r="IG22" s="64" t="s">
        <v>228</v>
      </c>
      <c r="IH22" s="190"/>
      <c r="II22" s="190">
        <f>IF(IH22="x",15,0)+IF(IH23="x",5,0)+IF(IH24="x",15,0)+IF(IH25="x",10,0)+IF(IH26="x",15,0)+IF(IH27="x",10,0)+IF(IH28="x",30,0)</f>
        <v>0</v>
      </c>
      <c r="IJ22" s="469">
        <f>IF(II22&lt;=50,0,IF(II22&lt;=75,1,IF(II22&lt;=100,2,"Error")))</f>
        <v>0</v>
      </c>
      <c r="IK22" s="64" t="s">
        <v>228</v>
      </c>
      <c r="IL22" s="190"/>
      <c r="IM22" s="190">
        <f>IF(IL22="x",15,0)+IF(IL23="x",5,0)+IF(IL24="x",15,0)+IF(IL25="x",10,0)+IF(IL26="x",15,0)+IF(IL27="x",10,0)+IF(IL28="x",30,0)</f>
        <v>0</v>
      </c>
      <c r="IN22" s="469">
        <f>IF(IM22&lt;=50,0,IF(IM22&lt;=75,1,IF(IM22&lt;=100,2,"Error")))</f>
        <v>0</v>
      </c>
    </row>
    <row r="23" spans="1:248" ht="22.5" x14ac:dyDescent="0.25">
      <c r="A23" s="64" t="s">
        <v>229</v>
      </c>
      <c r="B23" s="55"/>
      <c r="C23" s="64"/>
      <c r="D23" s="469"/>
      <c r="E23" s="64" t="s">
        <v>229</v>
      </c>
      <c r="F23" s="55"/>
      <c r="G23" s="64"/>
      <c r="H23" s="469"/>
      <c r="I23" s="64" t="s">
        <v>229</v>
      </c>
      <c r="J23" s="55"/>
      <c r="K23" s="64"/>
      <c r="L23" s="469"/>
      <c r="M23" s="64" t="s">
        <v>229</v>
      </c>
      <c r="N23" s="181"/>
      <c r="O23" s="64"/>
      <c r="P23" s="493"/>
      <c r="Q23" s="64" t="s">
        <v>229</v>
      </c>
      <c r="R23" s="181"/>
      <c r="S23" s="64"/>
      <c r="T23" s="469"/>
      <c r="U23" s="64" t="s">
        <v>229</v>
      </c>
      <c r="V23" s="69"/>
      <c r="W23" s="64"/>
      <c r="X23" s="469"/>
      <c r="Y23" s="64" t="s">
        <v>229</v>
      </c>
      <c r="Z23" s="69"/>
      <c r="AA23" s="64"/>
      <c r="AB23" s="469"/>
      <c r="AC23" s="64" t="s">
        <v>229</v>
      </c>
      <c r="AD23" s="181"/>
      <c r="AE23" s="64"/>
      <c r="AF23" s="469"/>
      <c r="AG23" s="64" t="s">
        <v>229</v>
      </c>
      <c r="AH23" s="170"/>
      <c r="AI23" s="64"/>
      <c r="AJ23" s="469"/>
      <c r="AK23" s="64" t="s">
        <v>229</v>
      </c>
      <c r="AL23" s="75"/>
      <c r="AM23" s="64"/>
      <c r="AN23" s="469"/>
      <c r="AO23" s="64" t="s">
        <v>229</v>
      </c>
      <c r="AP23" s="154"/>
      <c r="AQ23" s="64"/>
      <c r="AR23" s="469"/>
      <c r="AS23" s="64" t="s">
        <v>229</v>
      </c>
      <c r="AT23" s="157"/>
      <c r="AU23" s="64"/>
      <c r="AV23" s="469"/>
      <c r="AW23" s="64" t="s">
        <v>229</v>
      </c>
      <c r="AX23" s="154"/>
      <c r="AY23" s="64"/>
      <c r="AZ23" s="469"/>
      <c r="BA23" s="64" t="s">
        <v>229</v>
      </c>
      <c r="BB23" s="154"/>
      <c r="BC23" s="64"/>
      <c r="BD23" s="469"/>
      <c r="BE23" s="64" t="s">
        <v>229</v>
      </c>
      <c r="BF23" s="154"/>
      <c r="BG23" s="64"/>
      <c r="BH23" s="469"/>
      <c r="BI23" s="64" t="s">
        <v>229</v>
      </c>
      <c r="BJ23" s="154"/>
      <c r="BK23" s="64"/>
      <c r="BL23" s="469"/>
      <c r="BM23" s="64" t="s">
        <v>229</v>
      </c>
      <c r="BN23" s="160"/>
      <c r="BO23" s="64"/>
      <c r="BP23" s="469"/>
      <c r="BQ23" s="64" t="s">
        <v>229</v>
      </c>
      <c r="BR23" s="154"/>
      <c r="BS23" s="64"/>
      <c r="BT23" s="469"/>
      <c r="BU23" s="64" t="s">
        <v>229</v>
      </c>
      <c r="BV23" s="176"/>
      <c r="BW23" s="64"/>
      <c r="BX23" s="469"/>
      <c r="BY23" s="64" t="s">
        <v>229</v>
      </c>
      <c r="BZ23" s="154"/>
      <c r="CA23" s="64"/>
      <c r="CB23" s="469"/>
      <c r="CC23" s="64" t="s">
        <v>229</v>
      </c>
      <c r="CD23" s="154"/>
      <c r="CE23" s="64"/>
      <c r="CF23" s="469"/>
      <c r="CG23" s="64" t="s">
        <v>229</v>
      </c>
      <c r="CH23" s="154"/>
      <c r="CI23" s="64"/>
      <c r="CJ23" s="469"/>
      <c r="CK23" s="64" t="s">
        <v>229</v>
      </c>
      <c r="CL23" s="154"/>
      <c r="CM23" s="64"/>
      <c r="CN23" s="469"/>
      <c r="CO23" s="64" t="s">
        <v>229</v>
      </c>
      <c r="CP23" s="176"/>
      <c r="CQ23" s="64"/>
      <c r="CR23" s="469"/>
      <c r="CS23" s="64" t="s">
        <v>229</v>
      </c>
      <c r="CT23" s="176"/>
      <c r="CU23" s="64"/>
      <c r="CV23" s="469"/>
      <c r="CW23" s="64" t="s">
        <v>229</v>
      </c>
      <c r="CX23" s="176"/>
      <c r="CY23" s="64"/>
      <c r="CZ23" s="469"/>
      <c r="DA23" s="64" t="s">
        <v>229</v>
      </c>
      <c r="DB23" s="176"/>
      <c r="DC23" s="64"/>
      <c r="DD23" s="469"/>
      <c r="DE23" s="64" t="s">
        <v>229</v>
      </c>
      <c r="DF23" s="176"/>
      <c r="DG23" s="64"/>
      <c r="DH23" s="469"/>
      <c r="DI23" s="64" t="s">
        <v>229</v>
      </c>
      <c r="DJ23" s="190"/>
      <c r="DK23" s="64"/>
      <c r="DL23" s="469"/>
      <c r="DM23" s="64" t="s">
        <v>229</v>
      </c>
      <c r="DN23" s="190"/>
      <c r="DO23" s="64"/>
      <c r="DP23" s="469"/>
      <c r="DQ23" s="64" t="s">
        <v>229</v>
      </c>
      <c r="DR23" s="190"/>
      <c r="DS23" s="64"/>
      <c r="DT23" s="469"/>
      <c r="DU23" s="64" t="s">
        <v>229</v>
      </c>
      <c r="DV23" s="190"/>
      <c r="DW23" s="64"/>
      <c r="DX23" s="469"/>
      <c r="DY23" s="64" t="s">
        <v>229</v>
      </c>
      <c r="DZ23" s="190"/>
      <c r="EA23" s="64"/>
      <c r="EB23" s="469"/>
      <c r="EC23" s="64" t="s">
        <v>229</v>
      </c>
      <c r="ED23" s="213" t="s">
        <v>414</v>
      </c>
      <c r="EE23" s="64"/>
      <c r="EF23" s="469"/>
      <c r="EG23" s="64" t="s">
        <v>229</v>
      </c>
      <c r="EH23" s="225" t="s">
        <v>414</v>
      </c>
      <c r="EI23" s="64"/>
      <c r="EJ23" s="469"/>
      <c r="EK23" s="64" t="s">
        <v>229</v>
      </c>
      <c r="EL23" s="190"/>
      <c r="EM23" s="64"/>
      <c r="EN23" s="469"/>
      <c r="EO23" s="64" t="s">
        <v>229</v>
      </c>
      <c r="EP23" s="190"/>
      <c r="EQ23" s="64"/>
      <c r="ER23" s="469"/>
      <c r="ES23" s="64" t="s">
        <v>229</v>
      </c>
      <c r="ET23" s="190"/>
      <c r="EU23" s="64"/>
      <c r="EV23" s="469"/>
      <c r="EW23" s="64" t="s">
        <v>229</v>
      </c>
      <c r="EX23" s="225"/>
      <c r="EY23" s="64"/>
      <c r="EZ23" s="469"/>
      <c r="FA23" s="64" t="s">
        <v>229</v>
      </c>
      <c r="FB23" s="190"/>
      <c r="FC23" s="64"/>
      <c r="FD23" s="469"/>
      <c r="FE23" s="64" t="s">
        <v>229</v>
      </c>
      <c r="FF23" s="190"/>
      <c r="FG23" s="64"/>
      <c r="FH23" s="469"/>
      <c r="FI23" s="64" t="s">
        <v>229</v>
      </c>
      <c r="FJ23" s="190"/>
      <c r="FK23" s="64"/>
      <c r="FL23" s="469"/>
      <c r="FM23" s="64" t="s">
        <v>229</v>
      </c>
      <c r="FN23" s="225" t="s">
        <v>573</v>
      </c>
      <c r="FO23" s="64"/>
      <c r="FP23" s="469"/>
      <c r="FQ23" s="64" t="s">
        <v>229</v>
      </c>
      <c r="FR23" s="190"/>
      <c r="FS23" s="64"/>
      <c r="FT23" s="469"/>
      <c r="FU23" s="64" t="s">
        <v>229</v>
      </c>
      <c r="FV23" s="190"/>
      <c r="FW23" s="64"/>
      <c r="FX23" s="469"/>
      <c r="FY23" s="64" t="s">
        <v>229</v>
      </c>
      <c r="FZ23" s="250" t="s">
        <v>414</v>
      </c>
      <c r="GA23" s="64"/>
      <c r="GB23" s="469"/>
      <c r="GC23" s="64" t="s">
        <v>229</v>
      </c>
      <c r="GD23" s="249" t="s">
        <v>414</v>
      </c>
      <c r="GE23" s="64"/>
      <c r="GF23" s="469"/>
      <c r="GG23" s="64" t="s">
        <v>229</v>
      </c>
      <c r="GH23" s="190"/>
      <c r="GI23" s="64"/>
      <c r="GJ23" s="469"/>
      <c r="GK23" s="64" t="s">
        <v>229</v>
      </c>
      <c r="GL23" s="190"/>
      <c r="GM23" s="64"/>
      <c r="GN23" s="469"/>
      <c r="GO23" s="64" t="s">
        <v>229</v>
      </c>
      <c r="GP23" s="190"/>
      <c r="GQ23" s="64"/>
      <c r="GR23" s="469"/>
      <c r="GS23" s="64" t="s">
        <v>229</v>
      </c>
      <c r="GT23" s="190"/>
      <c r="GU23" s="64"/>
      <c r="GV23" s="469"/>
      <c r="GW23" s="64" t="s">
        <v>229</v>
      </c>
      <c r="GX23" s="190"/>
      <c r="GY23" s="64"/>
      <c r="GZ23" s="469"/>
      <c r="HA23" s="64" t="s">
        <v>229</v>
      </c>
      <c r="HB23" s="190"/>
      <c r="HC23" s="64"/>
      <c r="HD23" s="469"/>
      <c r="HE23" s="64" t="s">
        <v>229</v>
      </c>
      <c r="HF23" s="190"/>
      <c r="HG23" s="64"/>
      <c r="HH23" s="469"/>
      <c r="HI23" s="64" t="s">
        <v>229</v>
      </c>
      <c r="HJ23" s="190"/>
      <c r="HK23" s="64"/>
      <c r="HL23" s="469"/>
      <c r="HM23" s="64" t="s">
        <v>229</v>
      </c>
      <c r="HN23" s="190"/>
      <c r="HO23" s="64"/>
      <c r="HP23" s="469"/>
      <c r="HQ23" s="64" t="s">
        <v>229</v>
      </c>
      <c r="HR23" s="190"/>
      <c r="HS23" s="64"/>
      <c r="HT23" s="469"/>
      <c r="HU23" s="64" t="s">
        <v>229</v>
      </c>
      <c r="HV23" s="190"/>
      <c r="HW23" s="64"/>
      <c r="HX23" s="469"/>
      <c r="HY23" s="64" t="s">
        <v>229</v>
      </c>
      <c r="HZ23" s="190"/>
      <c r="IA23" s="64"/>
      <c r="IB23" s="469"/>
      <c r="IC23" s="64" t="s">
        <v>229</v>
      </c>
      <c r="ID23" s="190"/>
      <c r="IE23" s="64"/>
      <c r="IF23" s="469"/>
      <c r="IG23" s="64" t="s">
        <v>229</v>
      </c>
      <c r="IH23" s="190"/>
      <c r="II23" s="64"/>
      <c r="IJ23" s="469"/>
      <c r="IK23" s="64" t="s">
        <v>229</v>
      </c>
      <c r="IL23" s="190"/>
      <c r="IM23" s="64"/>
      <c r="IN23" s="469"/>
    </row>
    <row r="24" spans="1:248" ht="22.5" customHeight="1" x14ac:dyDescent="0.25">
      <c r="A24" s="64" t="s">
        <v>230</v>
      </c>
      <c r="B24" s="55"/>
      <c r="C24" s="64"/>
      <c r="D24" s="469"/>
      <c r="E24" s="64" t="s">
        <v>230</v>
      </c>
      <c r="F24" s="55"/>
      <c r="G24" s="64"/>
      <c r="H24" s="469"/>
      <c r="I24" s="64" t="s">
        <v>230</v>
      </c>
      <c r="J24" s="55"/>
      <c r="K24" s="64"/>
      <c r="L24" s="469"/>
      <c r="M24" s="64" t="s">
        <v>230</v>
      </c>
      <c r="N24" s="181"/>
      <c r="O24" s="64"/>
      <c r="P24" s="493"/>
      <c r="Q24" s="64" t="s">
        <v>230</v>
      </c>
      <c r="R24" s="181"/>
      <c r="S24" s="64"/>
      <c r="T24" s="469"/>
      <c r="U24" s="64" t="s">
        <v>230</v>
      </c>
      <c r="V24" s="69"/>
      <c r="W24" s="64"/>
      <c r="X24" s="469"/>
      <c r="Y24" s="64" t="s">
        <v>230</v>
      </c>
      <c r="Z24" s="69"/>
      <c r="AA24" s="64"/>
      <c r="AB24" s="469"/>
      <c r="AC24" s="64" t="s">
        <v>230</v>
      </c>
      <c r="AD24" s="181"/>
      <c r="AE24" s="64"/>
      <c r="AF24" s="469"/>
      <c r="AG24" s="64" t="s">
        <v>230</v>
      </c>
      <c r="AH24" s="170"/>
      <c r="AI24" s="64"/>
      <c r="AJ24" s="469"/>
      <c r="AK24" s="64" t="s">
        <v>230</v>
      </c>
      <c r="AL24" s="75"/>
      <c r="AM24" s="64"/>
      <c r="AN24" s="469"/>
      <c r="AO24" s="64" t="s">
        <v>230</v>
      </c>
      <c r="AP24" s="154"/>
      <c r="AQ24" s="64"/>
      <c r="AR24" s="469"/>
      <c r="AS24" s="64" t="s">
        <v>230</v>
      </c>
      <c r="AT24" s="157"/>
      <c r="AU24" s="64"/>
      <c r="AV24" s="469"/>
      <c r="AW24" s="64" t="s">
        <v>230</v>
      </c>
      <c r="AX24" s="154"/>
      <c r="AY24" s="64"/>
      <c r="AZ24" s="469"/>
      <c r="BA24" s="64" t="s">
        <v>230</v>
      </c>
      <c r="BB24" s="154"/>
      <c r="BC24" s="64"/>
      <c r="BD24" s="469"/>
      <c r="BE24" s="64" t="s">
        <v>230</v>
      </c>
      <c r="BF24" s="154"/>
      <c r="BG24" s="64"/>
      <c r="BH24" s="469"/>
      <c r="BI24" s="64" t="s">
        <v>230</v>
      </c>
      <c r="BJ24" s="154"/>
      <c r="BK24" s="64"/>
      <c r="BL24" s="469"/>
      <c r="BM24" s="64" t="s">
        <v>230</v>
      </c>
      <c r="BN24" s="160"/>
      <c r="BO24" s="64"/>
      <c r="BP24" s="469"/>
      <c r="BQ24" s="64" t="s">
        <v>230</v>
      </c>
      <c r="BR24" s="154"/>
      <c r="BS24" s="64"/>
      <c r="BT24" s="469"/>
      <c r="BU24" s="64" t="s">
        <v>230</v>
      </c>
      <c r="BV24" s="176"/>
      <c r="BW24" s="64"/>
      <c r="BX24" s="469"/>
      <c r="BY24" s="64" t="s">
        <v>230</v>
      </c>
      <c r="BZ24" s="154"/>
      <c r="CA24" s="64"/>
      <c r="CB24" s="469"/>
      <c r="CC24" s="64" t="s">
        <v>230</v>
      </c>
      <c r="CD24" s="154"/>
      <c r="CE24" s="64"/>
      <c r="CF24" s="469"/>
      <c r="CG24" s="64" t="s">
        <v>230</v>
      </c>
      <c r="CH24" s="154"/>
      <c r="CI24" s="64"/>
      <c r="CJ24" s="469"/>
      <c r="CK24" s="64" t="s">
        <v>230</v>
      </c>
      <c r="CL24" s="154"/>
      <c r="CM24" s="64"/>
      <c r="CN24" s="469"/>
      <c r="CO24" s="64" t="s">
        <v>230</v>
      </c>
      <c r="CP24" s="176"/>
      <c r="CQ24" s="64"/>
      <c r="CR24" s="469"/>
      <c r="CS24" s="64" t="s">
        <v>230</v>
      </c>
      <c r="CT24" s="176"/>
      <c r="CU24" s="64"/>
      <c r="CV24" s="469"/>
      <c r="CW24" s="64" t="s">
        <v>230</v>
      </c>
      <c r="CX24" s="176"/>
      <c r="CY24" s="64"/>
      <c r="CZ24" s="469"/>
      <c r="DA24" s="64" t="s">
        <v>230</v>
      </c>
      <c r="DB24" s="176"/>
      <c r="DC24" s="64"/>
      <c r="DD24" s="469"/>
      <c r="DE24" s="64" t="s">
        <v>230</v>
      </c>
      <c r="DF24" s="176"/>
      <c r="DG24" s="64"/>
      <c r="DH24" s="469"/>
      <c r="DI24" s="64" t="s">
        <v>230</v>
      </c>
      <c r="DJ24" s="190"/>
      <c r="DK24" s="64"/>
      <c r="DL24" s="469"/>
      <c r="DM24" s="64" t="s">
        <v>230</v>
      </c>
      <c r="DN24" s="190"/>
      <c r="DO24" s="64"/>
      <c r="DP24" s="469"/>
      <c r="DQ24" s="64" t="s">
        <v>230</v>
      </c>
      <c r="DR24" s="190"/>
      <c r="DS24" s="64"/>
      <c r="DT24" s="469"/>
      <c r="DU24" s="64" t="s">
        <v>230</v>
      </c>
      <c r="DV24" s="190"/>
      <c r="DW24" s="64"/>
      <c r="DX24" s="469"/>
      <c r="DY24" s="64" t="s">
        <v>230</v>
      </c>
      <c r="DZ24" s="190"/>
      <c r="EA24" s="64"/>
      <c r="EB24" s="469"/>
      <c r="EC24" s="64" t="s">
        <v>230</v>
      </c>
      <c r="ED24" s="213"/>
      <c r="EE24" s="64"/>
      <c r="EF24" s="469"/>
      <c r="EG24" s="64" t="s">
        <v>230</v>
      </c>
      <c r="EH24" s="225" t="s">
        <v>414</v>
      </c>
      <c r="EI24" s="64"/>
      <c r="EJ24" s="469"/>
      <c r="EK24" s="64" t="s">
        <v>230</v>
      </c>
      <c r="EL24" s="190"/>
      <c r="EM24" s="64"/>
      <c r="EN24" s="469"/>
      <c r="EO24" s="64" t="s">
        <v>230</v>
      </c>
      <c r="EP24" s="190"/>
      <c r="EQ24" s="64"/>
      <c r="ER24" s="469"/>
      <c r="ES24" s="64" t="s">
        <v>230</v>
      </c>
      <c r="ET24" s="190"/>
      <c r="EU24" s="64"/>
      <c r="EV24" s="469"/>
      <c r="EW24" s="64" t="s">
        <v>230</v>
      </c>
      <c r="EX24" s="225"/>
      <c r="EY24" s="64"/>
      <c r="EZ24" s="469"/>
      <c r="FA24" s="64" t="s">
        <v>230</v>
      </c>
      <c r="FB24" s="190"/>
      <c r="FC24" s="64"/>
      <c r="FD24" s="469"/>
      <c r="FE24" s="64" t="s">
        <v>230</v>
      </c>
      <c r="FF24" s="190"/>
      <c r="FG24" s="64"/>
      <c r="FH24" s="469"/>
      <c r="FI24" s="64" t="s">
        <v>230</v>
      </c>
      <c r="FJ24" s="190"/>
      <c r="FK24" s="64"/>
      <c r="FL24" s="469"/>
      <c r="FM24" s="64" t="s">
        <v>230</v>
      </c>
      <c r="FN24" s="225"/>
      <c r="FO24" s="64"/>
      <c r="FP24" s="469"/>
      <c r="FQ24" s="64" t="s">
        <v>230</v>
      </c>
      <c r="FR24" s="190"/>
      <c r="FS24" s="64"/>
      <c r="FT24" s="469"/>
      <c r="FU24" s="64" t="s">
        <v>230</v>
      </c>
      <c r="FV24" s="190"/>
      <c r="FW24" s="64"/>
      <c r="FX24" s="469"/>
      <c r="FY24" s="64" t="s">
        <v>230</v>
      </c>
      <c r="FZ24" s="250"/>
      <c r="GA24" s="64"/>
      <c r="GB24" s="469"/>
      <c r="GC24" s="64" t="s">
        <v>230</v>
      </c>
      <c r="GD24" s="249"/>
      <c r="GE24" s="64"/>
      <c r="GF24" s="469"/>
      <c r="GG24" s="64" t="s">
        <v>230</v>
      </c>
      <c r="GH24" s="190"/>
      <c r="GI24" s="64"/>
      <c r="GJ24" s="469"/>
      <c r="GK24" s="64" t="s">
        <v>230</v>
      </c>
      <c r="GL24" s="190"/>
      <c r="GM24" s="64"/>
      <c r="GN24" s="469"/>
      <c r="GO24" s="64" t="s">
        <v>230</v>
      </c>
      <c r="GP24" s="190"/>
      <c r="GQ24" s="64"/>
      <c r="GR24" s="469"/>
      <c r="GS24" s="64" t="s">
        <v>230</v>
      </c>
      <c r="GT24" s="190"/>
      <c r="GU24" s="64"/>
      <c r="GV24" s="469"/>
      <c r="GW24" s="64" t="s">
        <v>230</v>
      </c>
      <c r="GX24" s="190"/>
      <c r="GY24" s="64"/>
      <c r="GZ24" s="469"/>
      <c r="HA24" s="64" t="s">
        <v>230</v>
      </c>
      <c r="HB24" s="190"/>
      <c r="HC24" s="64"/>
      <c r="HD24" s="469"/>
      <c r="HE24" s="64" t="s">
        <v>230</v>
      </c>
      <c r="HF24" s="190"/>
      <c r="HG24" s="64"/>
      <c r="HH24" s="469"/>
      <c r="HI24" s="64" t="s">
        <v>230</v>
      </c>
      <c r="HJ24" s="190"/>
      <c r="HK24" s="64"/>
      <c r="HL24" s="469"/>
      <c r="HM24" s="64" t="s">
        <v>230</v>
      </c>
      <c r="HN24" s="190"/>
      <c r="HO24" s="64"/>
      <c r="HP24" s="469"/>
      <c r="HQ24" s="64" t="s">
        <v>230</v>
      </c>
      <c r="HR24" s="190"/>
      <c r="HS24" s="64"/>
      <c r="HT24" s="469"/>
      <c r="HU24" s="64" t="s">
        <v>230</v>
      </c>
      <c r="HV24" s="190"/>
      <c r="HW24" s="64"/>
      <c r="HX24" s="469"/>
      <c r="HY24" s="64" t="s">
        <v>230</v>
      </c>
      <c r="HZ24" s="190"/>
      <c r="IA24" s="64"/>
      <c r="IB24" s="469"/>
      <c r="IC24" s="64" t="s">
        <v>230</v>
      </c>
      <c r="ID24" s="190"/>
      <c r="IE24" s="64"/>
      <c r="IF24" s="469"/>
      <c r="IG24" s="64" t="s">
        <v>230</v>
      </c>
      <c r="IH24" s="190"/>
      <c r="II24" s="64"/>
      <c r="IJ24" s="469"/>
      <c r="IK24" s="64" t="s">
        <v>230</v>
      </c>
      <c r="IL24" s="190"/>
      <c r="IM24" s="64"/>
      <c r="IN24" s="469"/>
    </row>
    <row r="25" spans="1:248" ht="22.5" customHeight="1" x14ac:dyDescent="0.25">
      <c r="A25" s="64" t="s">
        <v>231</v>
      </c>
      <c r="B25" s="55"/>
      <c r="C25" s="64"/>
      <c r="D25" s="469"/>
      <c r="E25" s="64" t="s">
        <v>231</v>
      </c>
      <c r="F25" s="55"/>
      <c r="G25" s="64"/>
      <c r="H25" s="469"/>
      <c r="I25" s="64" t="s">
        <v>231</v>
      </c>
      <c r="J25" s="55"/>
      <c r="K25" s="64"/>
      <c r="L25" s="469"/>
      <c r="M25" s="64" t="s">
        <v>231</v>
      </c>
      <c r="N25" s="181"/>
      <c r="O25" s="64"/>
      <c r="P25" s="493"/>
      <c r="Q25" s="64" t="s">
        <v>231</v>
      </c>
      <c r="R25" s="181"/>
      <c r="S25" s="64"/>
      <c r="T25" s="469"/>
      <c r="U25" s="64" t="s">
        <v>231</v>
      </c>
      <c r="V25" s="69"/>
      <c r="W25" s="64"/>
      <c r="X25" s="469"/>
      <c r="Y25" s="64" t="s">
        <v>231</v>
      </c>
      <c r="Z25" s="69"/>
      <c r="AA25" s="64"/>
      <c r="AB25" s="469"/>
      <c r="AC25" s="64" t="s">
        <v>231</v>
      </c>
      <c r="AD25" s="181"/>
      <c r="AE25" s="64"/>
      <c r="AF25" s="469"/>
      <c r="AG25" s="64" t="s">
        <v>231</v>
      </c>
      <c r="AH25" s="170" t="s">
        <v>414</v>
      </c>
      <c r="AI25" s="64"/>
      <c r="AJ25" s="469"/>
      <c r="AK25" s="64" t="s">
        <v>231</v>
      </c>
      <c r="AL25" s="75"/>
      <c r="AM25" s="64"/>
      <c r="AN25" s="469"/>
      <c r="AO25" s="64" t="s">
        <v>231</v>
      </c>
      <c r="AP25" s="154"/>
      <c r="AQ25" s="64"/>
      <c r="AR25" s="469"/>
      <c r="AS25" s="64" t="s">
        <v>231</v>
      </c>
      <c r="AT25" s="157"/>
      <c r="AU25" s="64"/>
      <c r="AV25" s="469"/>
      <c r="AW25" s="64" t="s">
        <v>231</v>
      </c>
      <c r="AX25" s="154"/>
      <c r="AY25" s="64"/>
      <c r="AZ25" s="469"/>
      <c r="BA25" s="64" t="s">
        <v>231</v>
      </c>
      <c r="BB25" s="154"/>
      <c r="BC25" s="64"/>
      <c r="BD25" s="469"/>
      <c r="BE25" s="64" t="s">
        <v>231</v>
      </c>
      <c r="BF25" s="154"/>
      <c r="BG25" s="64"/>
      <c r="BH25" s="469"/>
      <c r="BI25" s="64" t="s">
        <v>231</v>
      </c>
      <c r="BJ25" s="154"/>
      <c r="BK25" s="64"/>
      <c r="BL25" s="469"/>
      <c r="BM25" s="64" t="s">
        <v>231</v>
      </c>
      <c r="BN25" s="160"/>
      <c r="BO25" s="64"/>
      <c r="BP25" s="469"/>
      <c r="BQ25" s="64" t="s">
        <v>231</v>
      </c>
      <c r="BR25" s="154"/>
      <c r="BS25" s="64"/>
      <c r="BT25" s="469"/>
      <c r="BU25" s="64" t="s">
        <v>231</v>
      </c>
      <c r="BV25" s="176"/>
      <c r="BW25" s="64"/>
      <c r="BX25" s="469"/>
      <c r="BY25" s="64" t="s">
        <v>231</v>
      </c>
      <c r="BZ25" s="154"/>
      <c r="CA25" s="64"/>
      <c r="CB25" s="469"/>
      <c r="CC25" s="64" t="s">
        <v>231</v>
      </c>
      <c r="CD25" s="154"/>
      <c r="CE25" s="64"/>
      <c r="CF25" s="469"/>
      <c r="CG25" s="64" t="s">
        <v>231</v>
      </c>
      <c r="CH25" s="154"/>
      <c r="CI25" s="64"/>
      <c r="CJ25" s="469"/>
      <c r="CK25" s="64" t="s">
        <v>231</v>
      </c>
      <c r="CL25" s="154"/>
      <c r="CM25" s="64"/>
      <c r="CN25" s="469"/>
      <c r="CO25" s="64" t="s">
        <v>231</v>
      </c>
      <c r="CP25" s="176"/>
      <c r="CQ25" s="64"/>
      <c r="CR25" s="469"/>
      <c r="CS25" s="64" t="s">
        <v>231</v>
      </c>
      <c r="CT25" s="176"/>
      <c r="CU25" s="64"/>
      <c r="CV25" s="469"/>
      <c r="CW25" s="64" t="s">
        <v>231</v>
      </c>
      <c r="CX25" s="176"/>
      <c r="CY25" s="64"/>
      <c r="CZ25" s="469"/>
      <c r="DA25" s="64" t="s">
        <v>231</v>
      </c>
      <c r="DB25" s="176"/>
      <c r="DC25" s="64"/>
      <c r="DD25" s="469"/>
      <c r="DE25" s="64" t="s">
        <v>231</v>
      </c>
      <c r="DF25" s="176"/>
      <c r="DG25" s="64"/>
      <c r="DH25" s="469"/>
      <c r="DI25" s="64" t="s">
        <v>231</v>
      </c>
      <c r="DJ25" s="190"/>
      <c r="DK25" s="64"/>
      <c r="DL25" s="469"/>
      <c r="DM25" s="64" t="s">
        <v>231</v>
      </c>
      <c r="DN25" s="190"/>
      <c r="DO25" s="64"/>
      <c r="DP25" s="469"/>
      <c r="DQ25" s="64" t="s">
        <v>231</v>
      </c>
      <c r="DR25" s="190"/>
      <c r="DS25" s="64"/>
      <c r="DT25" s="469"/>
      <c r="DU25" s="64" t="s">
        <v>231</v>
      </c>
      <c r="DV25" s="190"/>
      <c r="DW25" s="64"/>
      <c r="DX25" s="469"/>
      <c r="DY25" s="64" t="s">
        <v>231</v>
      </c>
      <c r="DZ25" s="190"/>
      <c r="EA25" s="64"/>
      <c r="EB25" s="469"/>
      <c r="EC25" s="64" t="s">
        <v>231</v>
      </c>
      <c r="ED25" s="213" t="s">
        <v>414</v>
      </c>
      <c r="EE25" s="64"/>
      <c r="EF25" s="469"/>
      <c r="EG25" s="64" t="s">
        <v>231</v>
      </c>
      <c r="EH25" s="225"/>
      <c r="EI25" s="64"/>
      <c r="EJ25" s="469"/>
      <c r="EK25" s="64" t="s">
        <v>231</v>
      </c>
      <c r="EL25" s="190"/>
      <c r="EM25" s="64"/>
      <c r="EN25" s="469"/>
      <c r="EO25" s="64" t="s">
        <v>231</v>
      </c>
      <c r="EP25" s="190"/>
      <c r="EQ25" s="64"/>
      <c r="ER25" s="469"/>
      <c r="ES25" s="64" t="s">
        <v>231</v>
      </c>
      <c r="ET25" s="190"/>
      <c r="EU25" s="64"/>
      <c r="EV25" s="469"/>
      <c r="EW25" s="64" t="s">
        <v>231</v>
      </c>
      <c r="EX25" s="225" t="s">
        <v>414</v>
      </c>
      <c r="EY25" s="64"/>
      <c r="EZ25" s="469"/>
      <c r="FA25" s="64" t="s">
        <v>231</v>
      </c>
      <c r="FB25" s="190"/>
      <c r="FC25" s="64"/>
      <c r="FD25" s="469"/>
      <c r="FE25" s="64" t="s">
        <v>231</v>
      </c>
      <c r="FF25" s="190"/>
      <c r="FG25" s="64"/>
      <c r="FH25" s="469"/>
      <c r="FI25" s="64" t="s">
        <v>231</v>
      </c>
      <c r="FJ25" s="190"/>
      <c r="FK25" s="64"/>
      <c r="FL25" s="469"/>
      <c r="FM25" s="64" t="s">
        <v>231</v>
      </c>
      <c r="FN25" s="225" t="s">
        <v>573</v>
      </c>
      <c r="FO25" s="64"/>
      <c r="FP25" s="469"/>
      <c r="FQ25" s="64" t="s">
        <v>231</v>
      </c>
      <c r="FR25" s="190"/>
      <c r="FS25" s="64"/>
      <c r="FT25" s="469"/>
      <c r="FU25" s="64" t="s">
        <v>231</v>
      </c>
      <c r="FV25" s="190"/>
      <c r="FW25" s="64"/>
      <c r="FX25" s="469"/>
      <c r="FY25" s="64" t="s">
        <v>231</v>
      </c>
      <c r="FZ25" s="250" t="s">
        <v>414</v>
      </c>
      <c r="GA25" s="64"/>
      <c r="GB25" s="469"/>
      <c r="GC25" s="64" t="s">
        <v>231</v>
      </c>
      <c r="GD25" s="249" t="s">
        <v>414</v>
      </c>
      <c r="GE25" s="64"/>
      <c r="GF25" s="469"/>
      <c r="GG25" s="64" t="s">
        <v>231</v>
      </c>
      <c r="GH25" s="190"/>
      <c r="GI25" s="64"/>
      <c r="GJ25" s="469"/>
      <c r="GK25" s="64" t="s">
        <v>231</v>
      </c>
      <c r="GL25" s="190"/>
      <c r="GM25" s="64"/>
      <c r="GN25" s="469"/>
      <c r="GO25" s="64" t="s">
        <v>231</v>
      </c>
      <c r="GP25" s="190"/>
      <c r="GQ25" s="64"/>
      <c r="GR25" s="469"/>
      <c r="GS25" s="64" t="s">
        <v>231</v>
      </c>
      <c r="GT25" s="190"/>
      <c r="GU25" s="64"/>
      <c r="GV25" s="469"/>
      <c r="GW25" s="64" t="s">
        <v>231</v>
      </c>
      <c r="GX25" s="190"/>
      <c r="GY25" s="64"/>
      <c r="GZ25" s="469"/>
      <c r="HA25" s="64" t="s">
        <v>231</v>
      </c>
      <c r="HB25" s="190"/>
      <c r="HC25" s="64"/>
      <c r="HD25" s="469"/>
      <c r="HE25" s="64" t="s">
        <v>231</v>
      </c>
      <c r="HF25" s="190"/>
      <c r="HG25" s="64"/>
      <c r="HH25" s="469"/>
      <c r="HI25" s="64" t="s">
        <v>231</v>
      </c>
      <c r="HJ25" s="190"/>
      <c r="HK25" s="64"/>
      <c r="HL25" s="469"/>
      <c r="HM25" s="64" t="s">
        <v>231</v>
      </c>
      <c r="HN25" s="190"/>
      <c r="HO25" s="64"/>
      <c r="HP25" s="469"/>
      <c r="HQ25" s="64" t="s">
        <v>231</v>
      </c>
      <c r="HR25" s="190"/>
      <c r="HS25" s="64"/>
      <c r="HT25" s="469"/>
      <c r="HU25" s="64" t="s">
        <v>231</v>
      </c>
      <c r="HV25" s="190"/>
      <c r="HW25" s="64"/>
      <c r="HX25" s="469"/>
      <c r="HY25" s="64" t="s">
        <v>231</v>
      </c>
      <c r="HZ25" s="190"/>
      <c r="IA25" s="64"/>
      <c r="IB25" s="469"/>
      <c r="IC25" s="64" t="s">
        <v>231</v>
      </c>
      <c r="ID25" s="190"/>
      <c r="IE25" s="64"/>
      <c r="IF25" s="469"/>
      <c r="IG25" s="64" t="s">
        <v>231</v>
      </c>
      <c r="IH25" s="190"/>
      <c r="II25" s="64"/>
      <c r="IJ25" s="469"/>
      <c r="IK25" s="64" t="s">
        <v>231</v>
      </c>
      <c r="IL25" s="190"/>
      <c r="IM25" s="64"/>
      <c r="IN25" s="469"/>
    </row>
    <row r="26" spans="1:248" ht="22.5" x14ac:dyDescent="0.25">
      <c r="A26" s="64" t="s">
        <v>232</v>
      </c>
      <c r="B26" s="55"/>
      <c r="C26" s="64"/>
      <c r="D26" s="469"/>
      <c r="E26" s="64" t="s">
        <v>232</v>
      </c>
      <c r="F26" s="55"/>
      <c r="G26" s="64"/>
      <c r="H26" s="469"/>
      <c r="I26" s="64" t="s">
        <v>232</v>
      </c>
      <c r="J26" s="55"/>
      <c r="K26" s="64"/>
      <c r="L26" s="469"/>
      <c r="M26" s="64" t="s">
        <v>232</v>
      </c>
      <c r="N26" s="181"/>
      <c r="O26" s="64"/>
      <c r="P26" s="493"/>
      <c r="Q26" s="64" t="s">
        <v>232</v>
      </c>
      <c r="R26" s="181"/>
      <c r="S26" s="64"/>
      <c r="T26" s="469"/>
      <c r="U26" s="64" t="s">
        <v>232</v>
      </c>
      <c r="V26" s="69"/>
      <c r="W26" s="64"/>
      <c r="X26" s="469"/>
      <c r="Y26" s="64" t="s">
        <v>232</v>
      </c>
      <c r="Z26" s="69"/>
      <c r="AA26" s="64"/>
      <c r="AB26" s="469"/>
      <c r="AC26" s="64" t="s">
        <v>232</v>
      </c>
      <c r="AD26" s="181"/>
      <c r="AE26" s="64"/>
      <c r="AF26" s="469"/>
      <c r="AG26" s="64" t="s">
        <v>232</v>
      </c>
      <c r="AH26" s="170"/>
      <c r="AI26" s="64"/>
      <c r="AJ26" s="469"/>
      <c r="AK26" s="64" t="s">
        <v>232</v>
      </c>
      <c r="AL26" s="75"/>
      <c r="AM26" s="64"/>
      <c r="AN26" s="469"/>
      <c r="AO26" s="64" t="s">
        <v>232</v>
      </c>
      <c r="AP26" s="154"/>
      <c r="AQ26" s="64"/>
      <c r="AR26" s="469"/>
      <c r="AS26" s="64" t="s">
        <v>232</v>
      </c>
      <c r="AT26" s="157"/>
      <c r="AU26" s="64"/>
      <c r="AV26" s="469"/>
      <c r="AW26" s="64" t="s">
        <v>232</v>
      </c>
      <c r="AX26" s="154"/>
      <c r="AY26" s="64"/>
      <c r="AZ26" s="469"/>
      <c r="BA26" s="64" t="s">
        <v>232</v>
      </c>
      <c r="BB26" s="154"/>
      <c r="BC26" s="64"/>
      <c r="BD26" s="469"/>
      <c r="BE26" s="64" t="s">
        <v>232</v>
      </c>
      <c r="BF26" s="154"/>
      <c r="BG26" s="64"/>
      <c r="BH26" s="469"/>
      <c r="BI26" s="64" t="s">
        <v>232</v>
      </c>
      <c r="BJ26" s="154"/>
      <c r="BK26" s="64"/>
      <c r="BL26" s="469"/>
      <c r="BM26" s="64" t="s">
        <v>232</v>
      </c>
      <c r="BN26" s="160"/>
      <c r="BO26" s="64"/>
      <c r="BP26" s="469"/>
      <c r="BQ26" s="64" t="s">
        <v>232</v>
      </c>
      <c r="BR26" s="154"/>
      <c r="BS26" s="64"/>
      <c r="BT26" s="469"/>
      <c r="BU26" s="64" t="s">
        <v>232</v>
      </c>
      <c r="BV26" s="176"/>
      <c r="BW26" s="64"/>
      <c r="BX26" s="469"/>
      <c r="BY26" s="64" t="s">
        <v>232</v>
      </c>
      <c r="BZ26" s="154"/>
      <c r="CA26" s="64"/>
      <c r="CB26" s="469"/>
      <c r="CC26" s="64" t="s">
        <v>232</v>
      </c>
      <c r="CD26" s="154"/>
      <c r="CE26" s="64"/>
      <c r="CF26" s="469"/>
      <c r="CG26" s="64" t="s">
        <v>232</v>
      </c>
      <c r="CH26" s="154"/>
      <c r="CI26" s="64"/>
      <c r="CJ26" s="469"/>
      <c r="CK26" s="64" t="s">
        <v>232</v>
      </c>
      <c r="CL26" s="154"/>
      <c r="CM26" s="64"/>
      <c r="CN26" s="469"/>
      <c r="CO26" s="64" t="s">
        <v>232</v>
      </c>
      <c r="CP26" s="176"/>
      <c r="CQ26" s="64"/>
      <c r="CR26" s="469"/>
      <c r="CS26" s="64" t="s">
        <v>232</v>
      </c>
      <c r="CT26" s="176"/>
      <c r="CU26" s="64"/>
      <c r="CV26" s="469"/>
      <c r="CW26" s="64" t="s">
        <v>232</v>
      </c>
      <c r="CX26" s="176"/>
      <c r="CY26" s="64"/>
      <c r="CZ26" s="469"/>
      <c r="DA26" s="64" t="s">
        <v>232</v>
      </c>
      <c r="DB26" s="176"/>
      <c r="DC26" s="64"/>
      <c r="DD26" s="469"/>
      <c r="DE26" s="64" t="s">
        <v>232</v>
      </c>
      <c r="DF26" s="176"/>
      <c r="DG26" s="64"/>
      <c r="DH26" s="469"/>
      <c r="DI26" s="64" t="s">
        <v>232</v>
      </c>
      <c r="DJ26" s="190"/>
      <c r="DK26" s="64"/>
      <c r="DL26" s="469"/>
      <c r="DM26" s="64" t="s">
        <v>232</v>
      </c>
      <c r="DN26" s="190"/>
      <c r="DO26" s="64"/>
      <c r="DP26" s="469"/>
      <c r="DQ26" s="64" t="s">
        <v>232</v>
      </c>
      <c r="DR26" s="190"/>
      <c r="DS26" s="64"/>
      <c r="DT26" s="469"/>
      <c r="DU26" s="64" t="s">
        <v>232</v>
      </c>
      <c r="DV26" s="190"/>
      <c r="DW26" s="64"/>
      <c r="DX26" s="469"/>
      <c r="DY26" s="64" t="s">
        <v>232</v>
      </c>
      <c r="DZ26" s="190"/>
      <c r="EA26" s="64"/>
      <c r="EB26" s="469"/>
      <c r="EC26" s="64" t="s">
        <v>232</v>
      </c>
      <c r="ED26" s="213" t="s">
        <v>414</v>
      </c>
      <c r="EE26" s="64"/>
      <c r="EF26" s="469"/>
      <c r="EG26" s="64" t="s">
        <v>232</v>
      </c>
      <c r="EH26" s="225" t="s">
        <v>414</v>
      </c>
      <c r="EI26" s="64"/>
      <c r="EJ26" s="469"/>
      <c r="EK26" s="64" t="s">
        <v>232</v>
      </c>
      <c r="EL26" s="190"/>
      <c r="EM26" s="64"/>
      <c r="EN26" s="469"/>
      <c r="EO26" s="64" t="s">
        <v>232</v>
      </c>
      <c r="EP26" s="190"/>
      <c r="EQ26" s="64"/>
      <c r="ER26" s="469"/>
      <c r="ES26" s="64" t="s">
        <v>232</v>
      </c>
      <c r="ET26" s="190"/>
      <c r="EU26" s="64"/>
      <c r="EV26" s="469"/>
      <c r="EW26" s="64" t="s">
        <v>232</v>
      </c>
      <c r="EX26" s="225"/>
      <c r="EY26" s="64"/>
      <c r="EZ26" s="469"/>
      <c r="FA26" s="64" t="s">
        <v>232</v>
      </c>
      <c r="FB26" s="190"/>
      <c r="FC26" s="64"/>
      <c r="FD26" s="469"/>
      <c r="FE26" s="64" t="s">
        <v>232</v>
      </c>
      <c r="FF26" s="190"/>
      <c r="FG26" s="64"/>
      <c r="FH26" s="469"/>
      <c r="FI26" s="64" t="s">
        <v>232</v>
      </c>
      <c r="FJ26" s="190"/>
      <c r="FK26" s="64"/>
      <c r="FL26" s="469"/>
      <c r="FM26" s="64" t="s">
        <v>232</v>
      </c>
      <c r="FN26" s="225" t="s">
        <v>573</v>
      </c>
      <c r="FO26" s="64"/>
      <c r="FP26" s="469"/>
      <c r="FQ26" s="64" t="s">
        <v>232</v>
      </c>
      <c r="FR26" s="190"/>
      <c r="FS26" s="64"/>
      <c r="FT26" s="469"/>
      <c r="FU26" s="64" t="s">
        <v>232</v>
      </c>
      <c r="FV26" s="190"/>
      <c r="FW26" s="64"/>
      <c r="FX26" s="469"/>
      <c r="FY26" s="64" t="s">
        <v>232</v>
      </c>
      <c r="FZ26" s="250" t="s">
        <v>414</v>
      </c>
      <c r="GA26" s="64"/>
      <c r="GB26" s="469"/>
      <c r="GC26" s="64" t="s">
        <v>232</v>
      </c>
      <c r="GD26" s="249"/>
      <c r="GE26" s="64"/>
      <c r="GF26" s="469"/>
      <c r="GG26" s="64" t="s">
        <v>232</v>
      </c>
      <c r="GH26" s="190"/>
      <c r="GI26" s="64"/>
      <c r="GJ26" s="469"/>
      <c r="GK26" s="64" t="s">
        <v>232</v>
      </c>
      <c r="GL26" s="190"/>
      <c r="GM26" s="64"/>
      <c r="GN26" s="469"/>
      <c r="GO26" s="64" t="s">
        <v>232</v>
      </c>
      <c r="GP26" s="190"/>
      <c r="GQ26" s="64"/>
      <c r="GR26" s="469"/>
      <c r="GS26" s="64" t="s">
        <v>232</v>
      </c>
      <c r="GT26" s="190"/>
      <c r="GU26" s="64"/>
      <c r="GV26" s="469"/>
      <c r="GW26" s="64" t="s">
        <v>232</v>
      </c>
      <c r="GX26" s="190"/>
      <c r="GY26" s="64"/>
      <c r="GZ26" s="469"/>
      <c r="HA26" s="64" t="s">
        <v>232</v>
      </c>
      <c r="HB26" s="190"/>
      <c r="HC26" s="64"/>
      <c r="HD26" s="469"/>
      <c r="HE26" s="64" t="s">
        <v>232</v>
      </c>
      <c r="HF26" s="190"/>
      <c r="HG26" s="64"/>
      <c r="HH26" s="469"/>
      <c r="HI26" s="64" t="s">
        <v>232</v>
      </c>
      <c r="HJ26" s="190"/>
      <c r="HK26" s="64"/>
      <c r="HL26" s="469"/>
      <c r="HM26" s="64" t="s">
        <v>232</v>
      </c>
      <c r="HN26" s="190"/>
      <c r="HO26" s="64"/>
      <c r="HP26" s="469"/>
      <c r="HQ26" s="64" t="s">
        <v>232</v>
      </c>
      <c r="HR26" s="190"/>
      <c r="HS26" s="64"/>
      <c r="HT26" s="469"/>
      <c r="HU26" s="64" t="s">
        <v>232</v>
      </c>
      <c r="HV26" s="190"/>
      <c r="HW26" s="64"/>
      <c r="HX26" s="469"/>
      <c r="HY26" s="64" t="s">
        <v>232</v>
      </c>
      <c r="HZ26" s="190"/>
      <c r="IA26" s="64"/>
      <c r="IB26" s="469"/>
      <c r="IC26" s="64" t="s">
        <v>232</v>
      </c>
      <c r="ID26" s="190"/>
      <c r="IE26" s="64"/>
      <c r="IF26" s="469"/>
      <c r="IG26" s="64" t="s">
        <v>232</v>
      </c>
      <c r="IH26" s="190"/>
      <c r="II26" s="64"/>
      <c r="IJ26" s="469"/>
      <c r="IK26" s="64" t="s">
        <v>232</v>
      </c>
      <c r="IL26" s="190"/>
      <c r="IM26" s="64"/>
      <c r="IN26" s="469"/>
    </row>
    <row r="27" spans="1:248" ht="22.5" x14ac:dyDescent="0.25">
      <c r="A27" s="64" t="s">
        <v>233</v>
      </c>
      <c r="B27" s="55"/>
      <c r="C27" s="64"/>
      <c r="D27" s="469"/>
      <c r="E27" s="64" t="s">
        <v>233</v>
      </c>
      <c r="F27" s="55"/>
      <c r="G27" s="64"/>
      <c r="H27" s="469"/>
      <c r="I27" s="64" t="s">
        <v>233</v>
      </c>
      <c r="J27" s="55"/>
      <c r="K27" s="64"/>
      <c r="L27" s="469"/>
      <c r="M27" s="64" t="s">
        <v>233</v>
      </c>
      <c r="N27" s="181"/>
      <c r="O27" s="64"/>
      <c r="P27" s="493"/>
      <c r="Q27" s="64" t="s">
        <v>233</v>
      </c>
      <c r="R27" s="181"/>
      <c r="S27" s="64"/>
      <c r="T27" s="469"/>
      <c r="U27" s="64" t="s">
        <v>233</v>
      </c>
      <c r="V27" s="69"/>
      <c r="W27" s="64"/>
      <c r="X27" s="469"/>
      <c r="Y27" s="64" t="s">
        <v>233</v>
      </c>
      <c r="Z27" s="69"/>
      <c r="AA27" s="64"/>
      <c r="AB27" s="469"/>
      <c r="AC27" s="64" t="s">
        <v>233</v>
      </c>
      <c r="AD27" s="181"/>
      <c r="AE27" s="64"/>
      <c r="AF27" s="469"/>
      <c r="AG27" s="64" t="s">
        <v>233</v>
      </c>
      <c r="AH27" s="170" t="s">
        <v>414</v>
      </c>
      <c r="AI27" s="64"/>
      <c r="AJ27" s="469"/>
      <c r="AK27" s="64" t="s">
        <v>233</v>
      </c>
      <c r="AL27" s="75"/>
      <c r="AM27" s="64"/>
      <c r="AN27" s="469"/>
      <c r="AO27" s="64" t="s">
        <v>233</v>
      </c>
      <c r="AP27" s="154"/>
      <c r="AQ27" s="64"/>
      <c r="AR27" s="469"/>
      <c r="AS27" s="64" t="s">
        <v>233</v>
      </c>
      <c r="AT27" s="157"/>
      <c r="AU27" s="64"/>
      <c r="AV27" s="469"/>
      <c r="AW27" s="64" t="s">
        <v>233</v>
      </c>
      <c r="AX27" s="154"/>
      <c r="AY27" s="64"/>
      <c r="AZ27" s="469"/>
      <c r="BA27" s="64" t="s">
        <v>233</v>
      </c>
      <c r="BB27" s="154"/>
      <c r="BC27" s="64"/>
      <c r="BD27" s="469"/>
      <c r="BE27" s="64" t="s">
        <v>233</v>
      </c>
      <c r="BF27" s="154"/>
      <c r="BG27" s="64"/>
      <c r="BH27" s="469"/>
      <c r="BI27" s="64" t="s">
        <v>233</v>
      </c>
      <c r="BJ27" s="154"/>
      <c r="BK27" s="64"/>
      <c r="BL27" s="469"/>
      <c r="BM27" s="64" t="s">
        <v>233</v>
      </c>
      <c r="BN27" s="160"/>
      <c r="BO27" s="64"/>
      <c r="BP27" s="469"/>
      <c r="BQ27" s="64" t="s">
        <v>233</v>
      </c>
      <c r="BR27" s="154"/>
      <c r="BS27" s="64"/>
      <c r="BT27" s="469"/>
      <c r="BU27" s="64" t="s">
        <v>233</v>
      </c>
      <c r="BV27" s="176"/>
      <c r="BW27" s="64"/>
      <c r="BX27" s="469"/>
      <c r="BY27" s="64" t="s">
        <v>233</v>
      </c>
      <c r="BZ27" s="154"/>
      <c r="CA27" s="64"/>
      <c r="CB27" s="469"/>
      <c r="CC27" s="64" t="s">
        <v>233</v>
      </c>
      <c r="CD27" s="154"/>
      <c r="CE27" s="64"/>
      <c r="CF27" s="469"/>
      <c r="CG27" s="64" t="s">
        <v>233</v>
      </c>
      <c r="CH27" s="154"/>
      <c r="CI27" s="64"/>
      <c r="CJ27" s="469"/>
      <c r="CK27" s="64" t="s">
        <v>233</v>
      </c>
      <c r="CL27" s="154"/>
      <c r="CM27" s="64"/>
      <c r="CN27" s="469"/>
      <c r="CO27" s="64" t="s">
        <v>233</v>
      </c>
      <c r="CP27" s="176"/>
      <c r="CQ27" s="64"/>
      <c r="CR27" s="469"/>
      <c r="CS27" s="64" t="s">
        <v>233</v>
      </c>
      <c r="CT27" s="176"/>
      <c r="CU27" s="64"/>
      <c r="CV27" s="469"/>
      <c r="CW27" s="64" t="s">
        <v>233</v>
      </c>
      <c r="CX27" s="176"/>
      <c r="CY27" s="64"/>
      <c r="CZ27" s="469"/>
      <c r="DA27" s="64" t="s">
        <v>233</v>
      </c>
      <c r="DB27" s="176"/>
      <c r="DC27" s="64"/>
      <c r="DD27" s="469"/>
      <c r="DE27" s="64" t="s">
        <v>233</v>
      </c>
      <c r="DF27" s="176"/>
      <c r="DG27" s="64"/>
      <c r="DH27" s="469"/>
      <c r="DI27" s="64" t="s">
        <v>233</v>
      </c>
      <c r="DJ27" s="190"/>
      <c r="DK27" s="64"/>
      <c r="DL27" s="469"/>
      <c r="DM27" s="64" t="s">
        <v>233</v>
      </c>
      <c r="DN27" s="190"/>
      <c r="DO27" s="64"/>
      <c r="DP27" s="469"/>
      <c r="DQ27" s="64" t="s">
        <v>233</v>
      </c>
      <c r="DR27" s="190"/>
      <c r="DS27" s="64"/>
      <c r="DT27" s="469"/>
      <c r="DU27" s="64" t="s">
        <v>233</v>
      </c>
      <c r="DV27" s="190"/>
      <c r="DW27" s="64"/>
      <c r="DX27" s="469"/>
      <c r="DY27" s="64" t="s">
        <v>233</v>
      </c>
      <c r="DZ27" s="190"/>
      <c r="EA27" s="64"/>
      <c r="EB27" s="469"/>
      <c r="EC27" s="64" t="s">
        <v>233</v>
      </c>
      <c r="ED27" s="213" t="s">
        <v>414</v>
      </c>
      <c r="EE27" s="64"/>
      <c r="EF27" s="469"/>
      <c r="EG27" s="64" t="s">
        <v>233</v>
      </c>
      <c r="EH27" s="225" t="s">
        <v>414</v>
      </c>
      <c r="EI27" s="64"/>
      <c r="EJ27" s="469"/>
      <c r="EK27" s="64" t="s">
        <v>233</v>
      </c>
      <c r="EL27" s="190"/>
      <c r="EM27" s="64"/>
      <c r="EN27" s="469"/>
      <c r="EO27" s="64" t="s">
        <v>233</v>
      </c>
      <c r="EP27" s="190"/>
      <c r="EQ27" s="64"/>
      <c r="ER27" s="469"/>
      <c r="ES27" s="64" t="s">
        <v>233</v>
      </c>
      <c r="ET27" s="190"/>
      <c r="EU27" s="64"/>
      <c r="EV27" s="469"/>
      <c r="EW27" s="64" t="s">
        <v>233</v>
      </c>
      <c r="EX27" s="225"/>
      <c r="EY27" s="64"/>
      <c r="EZ27" s="469"/>
      <c r="FA27" s="64" t="s">
        <v>233</v>
      </c>
      <c r="FB27" s="190"/>
      <c r="FC27" s="64"/>
      <c r="FD27" s="469"/>
      <c r="FE27" s="64" t="s">
        <v>233</v>
      </c>
      <c r="FF27" s="190"/>
      <c r="FG27" s="64"/>
      <c r="FH27" s="469"/>
      <c r="FI27" s="64" t="s">
        <v>233</v>
      </c>
      <c r="FJ27" s="190"/>
      <c r="FK27" s="64"/>
      <c r="FL27" s="469"/>
      <c r="FM27" s="64" t="s">
        <v>233</v>
      </c>
      <c r="FN27" s="225" t="s">
        <v>573</v>
      </c>
      <c r="FO27" s="64"/>
      <c r="FP27" s="469"/>
      <c r="FQ27" s="64" t="s">
        <v>233</v>
      </c>
      <c r="FR27" s="190"/>
      <c r="FS27" s="64"/>
      <c r="FT27" s="469"/>
      <c r="FU27" s="64" t="s">
        <v>233</v>
      </c>
      <c r="FV27" s="190"/>
      <c r="FW27" s="64"/>
      <c r="FX27" s="469"/>
      <c r="FY27" s="64" t="s">
        <v>233</v>
      </c>
      <c r="FZ27" s="250" t="s">
        <v>414</v>
      </c>
      <c r="GA27" s="64"/>
      <c r="GB27" s="469"/>
      <c r="GC27" s="64" t="s">
        <v>233</v>
      </c>
      <c r="GD27" s="249" t="s">
        <v>414</v>
      </c>
      <c r="GE27" s="64"/>
      <c r="GF27" s="469"/>
      <c r="GG27" s="64" t="s">
        <v>233</v>
      </c>
      <c r="GH27" s="190"/>
      <c r="GI27" s="64"/>
      <c r="GJ27" s="469"/>
      <c r="GK27" s="64" t="s">
        <v>233</v>
      </c>
      <c r="GL27" s="190"/>
      <c r="GM27" s="64"/>
      <c r="GN27" s="469"/>
      <c r="GO27" s="64" t="s">
        <v>233</v>
      </c>
      <c r="GP27" s="190"/>
      <c r="GQ27" s="64"/>
      <c r="GR27" s="469"/>
      <c r="GS27" s="64" t="s">
        <v>233</v>
      </c>
      <c r="GT27" s="190"/>
      <c r="GU27" s="64"/>
      <c r="GV27" s="469"/>
      <c r="GW27" s="64" t="s">
        <v>233</v>
      </c>
      <c r="GX27" s="190"/>
      <c r="GY27" s="64"/>
      <c r="GZ27" s="469"/>
      <c r="HA27" s="64" t="s">
        <v>233</v>
      </c>
      <c r="HB27" s="190"/>
      <c r="HC27" s="64"/>
      <c r="HD27" s="469"/>
      <c r="HE27" s="64" t="s">
        <v>233</v>
      </c>
      <c r="HF27" s="190"/>
      <c r="HG27" s="64"/>
      <c r="HH27" s="469"/>
      <c r="HI27" s="64" t="s">
        <v>233</v>
      </c>
      <c r="HJ27" s="190"/>
      <c r="HK27" s="64"/>
      <c r="HL27" s="469"/>
      <c r="HM27" s="64" t="s">
        <v>233</v>
      </c>
      <c r="HN27" s="190"/>
      <c r="HO27" s="64"/>
      <c r="HP27" s="469"/>
      <c r="HQ27" s="64" t="s">
        <v>233</v>
      </c>
      <c r="HR27" s="190"/>
      <c r="HS27" s="64"/>
      <c r="HT27" s="469"/>
      <c r="HU27" s="64" t="s">
        <v>233</v>
      </c>
      <c r="HV27" s="190"/>
      <c r="HW27" s="64"/>
      <c r="HX27" s="469"/>
      <c r="HY27" s="64" t="s">
        <v>233</v>
      </c>
      <c r="HZ27" s="190"/>
      <c r="IA27" s="64"/>
      <c r="IB27" s="469"/>
      <c r="IC27" s="64" t="s">
        <v>233</v>
      </c>
      <c r="ID27" s="190"/>
      <c r="IE27" s="64"/>
      <c r="IF27" s="469"/>
      <c r="IG27" s="64" t="s">
        <v>233</v>
      </c>
      <c r="IH27" s="190"/>
      <c r="II27" s="64"/>
      <c r="IJ27" s="469"/>
      <c r="IK27" s="64" t="s">
        <v>233</v>
      </c>
      <c r="IL27" s="190"/>
      <c r="IM27" s="64"/>
      <c r="IN27" s="469"/>
    </row>
    <row r="28" spans="1:248" ht="22.5" x14ac:dyDescent="0.25">
      <c r="A28" s="64" t="s">
        <v>234</v>
      </c>
      <c r="B28" s="55"/>
      <c r="C28" s="64"/>
      <c r="D28" s="469"/>
      <c r="E28" s="64" t="s">
        <v>234</v>
      </c>
      <c r="F28" s="55"/>
      <c r="G28" s="64"/>
      <c r="H28" s="469"/>
      <c r="I28" s="64" t="s">
        <v>234</v>
      </c>
      <c r="J28" s="55"/>
      <c r="K28" s="64"/>
      <c r="L28" s="469"/>
      <c r="M28" s="64" t="s">
        <v>234</v>
      </c>
      <c r="N28" s="181"/>
      <c r="O28" s="64"/>
      <c r="P28" s="494"/>
      <c r="Q28" s="64" t="s">
        <v>234</v>
      </c>
      <c r="R28" s="181"/>
      <c r="S28" s="64"/>
      <c r="T28" s="469"/>
      <c r="U28" s="64" t="s">
        <v>234</v>
      </c>
      <c r="V28" s="69"/>
      <c r="W28" s="64"/>
      <c r="X28" s="469"/>
      <c r="Y28" s="64" t="s">
        <v>234</v>
      </c>
      <c r="Z28" s="69"/>
      <c r="AA28" s="64"/>
      <c r="AB28" s="469"/>
      <c r="AC28" s="64" t="s">
        <v>234</v>
      </c>
      <c r="AD28" s="181"/>
      <c r="AE28" s="64"/>
      <c r="AF28" s="469"/>
      <c r="AG28" s="64" t="s">
        <v>234</v>
      </c>
      <c r="AH28" s="170"/>
      <c r="AI28" s="64"/>
      <c r="AJ28" s="469"/>
      <c r="AK28" s="64" t="s">
        <v>234</v>
      </c>
      <c r="AL28" s="75"/>
      <c r="AM28" s="64"/>
      <c r="AN28" s="469"/>
      <c r="AO28" s="64" t="s">
        <v>234</v>
      </c>
      <c r="AP28" s="154"/>
      <c r="AQ28" s="64"/>
      <c r="AR28" s="469"/>
      <c r="AS28" s="64" t="s">
        <v>234</v>
      </c>
      <c r="AT28" s="157"/>
      <c r="AU28" s="64"/>
      <c r="AV28" s="469"/>
      <c r="AW28" s="64" t="s">
        <v>234</v>
      </c>
      <c r="AX28" s="154"/>
      <c r="AY28" s="64"/>
      <c r="AZ28" s="469"/>
      <c r="BA28" s="64" t="s">
        <v>234</v>
      </c>
      <c r="BB28" s="154"/>
      <c r="BC28" s="64"/>
      <c r="BD28" s="469"/>
      <c r="BE28" s="64" t="s">
        <v>234</v>
      </c>
      <c r="BF28" s="154"/>
      <c r="BG28" s="64"/>
      <c r="BH28" s="469"/>
      <c r="BI28" s="64" t="s">
        <v>234</v>
      </c>
      <c r="BJ28" s="154"/>
      <c r="BK28" s="64"/>
      <c r="BL28" s="469"/>
      <c r="BM28" s="64" t="s">
        <v>234</v>
      </c>
      <c r="BN28" s="160"/>
      <c r="BO28" s="64"/>
      <c r="BP28" s="469"/>
      <c r="BQ28" s="64" t="s">
        <v>234</v>
      </c>
      <c r="BR28" s="154"/>
      <c r="BS28" s="64"/>
      <c r="BT28" s="469"/>
      <c r="BU28" s="64" t="s">
        <v>234</v>
      </c>
      <c r="BV28" s="176"/>
      <c r="BW28" s="64"/>
      <c r="BX28" s="469"/>
      <c r="BY28" s="64" t="s">
        <v>234</v>
      </c>
      <c r="BZ28" s="154"/>
      <c r="CA28" s="64"/>
      <c r="CB28" s="469"/>
      <c r="CC28" s="64" t="s">
        <v>234</v>
      </c>
      <c r="CD28" s="154"/>
      <c r="CE28" s="64"/>
      <c r="CF28" s="469"/>
      <c r="CG28" s="64" t="s">
        <v>234</v>
      </c>
      <c r="CH28" s="154"/>
      <c r="CI28" s="64"/>
      <c r="CJ28" s="469"/>
      <c r="CK28" s="64" t="s">
        <v>234</v>
      </c>
      <c r="CL28" s="154"/>
      <c r="CM28" s="64"/>
      <c r="CN28" s="469"/>
      <c r="CO28" s="64" t="s">
        <v>234</v>
      </c>
      <c r="CP28" s="176"/>
      <c r="CQ28" s="64"/>
      <c r="CR28" s="469"/>
      <c r="CS28" s="64" t="s">
        <v>234</v>
      </c>
      <c r="CT28" s="176"/>
      <c r="CU28" s="64"/>
      <c r="CV28" s="469"/>
      <c r="CW28" s="64" t="s">
        <v>234</v>
      </c>
      <c r="CX28" s="176"/>
      <c r="CY28" s="64"/>
      <c r="CZ28" s="469"/>
      <c r="DA28" s="64" t="s">
        <v>234</v>
      </c>
      <c r="DB28" s="176"/>
      <c r="DC28" s="64"/>
      <c r="DD28" s="469"/>
      <c r="DE28" s="64" t="s">
        <v>234</v>
      </c>
      <c r="DF28" s="176"/>
      <c r="DG28" s="64"/>
      <c r="DH28" s="469"/>
      <c r="DI28" s="64" t="s">
        <v>234</v>
      </c>
      <c r="DJ28" s="190"/>
      <c r="DK28" s="64"/>
      <c r="DL28" s="469"/>
      <c r="DM28" s="64" t="s">
        <v>234</v>
      </c>
      <c r="DN28" s="190"/>
      <c r="DO28" s="64"/>
      <c r="DP28" s="469"/>
      <c r="DQ28" s="64" t="s">
        <v>234</v>
      </c>
      <c r="DR28" s="190"/>
      <c r="DS28" s="64"/>
      <c r="DT28" s="469"/>
      <c r="DU28" s="64" t="s">
        <v>234</v>
      </c>
      <c r="DV28" s="190"/>
      <c r="DW28" s="64"/>
      <c r="DX28" s="469"/>
      <c r="DY28" s="64" t="s">
        <v>234</v>
      </c>
      <c r="DZ28" s="190"/>
      <c r="EA28" s="64"/>
      <c r="EB28" s="469"/>
      <c r="EC28" s="64" t="s">
        <v>234</v>
      </c>
      <c r="ED28" s="213"/>
      <c r="EE28" s="64"/>
      <c r="EF28" s="469"/>
      <c r="EG28" s="64" t="s">
        <v>234</v>
      </c>
      <c r="EH28" s="225" t="s">
        <v>414</v>
      </c>
      <c r="EI28" s="64"/>
      <c r="EJ28" s="469"/>
      <c r="EK28" s="64" t="s">
        <v>234</v>
      </c>
      <c r="EL28" s="190"/>
      <c r="EM28" s="64"/>
      <c r="EN28" s="469"/>
      <c r="EO28" s="64" t="s">
        <v>234</v>
      </c>
      <c r="EP28" s="190"/>
      <c r="EQ28" s="64"/>
      <c r="ER28" s="469"/>
      <c r="ES28" s="64" t="s">
        <v>234</v>
      </c>
      <c r="ET28" s="190"/>
      <c r="EU28" s="64"/>
      <c r="EV28" s="469"/>
      <c r="EW28" s="64" t="s">
        <v>234</v>
      </c>
      <c r="EX28" s="225"/>
      <c r="EY28" s="64"/>
      <c r="EZ28" s="469"/>
      <c r="FA28" s="64" t="s">
        <v>234</v>
      </c>
      <c r="FB28" s="190"/>
      <c r="FC28" s="64"/>
      <c r="FD28" s="469"/>
      <c r="FE28" s="64" t="s">
        <v>234</v>
      </c>
      <c r="FF28" s="190"/>
      <c r="FG28" s="64"/>
      <c r="FH28" s="469"/>
      <c r="FI28" s="64" t="s">
        <v>234</v>
      </c>
      <c r="FJ28" s="190"/>
      <c r="FK28" s="64"/>
      <c r="FL28" s="469"/>
      <c r="FM28" s="64" t="s">
        <v>234</v>
      </c>
      <c r="FN28" s="225" t="s">
        <v>573</v>
      </c>
      <c r="FO28" s="64"/>
      <c r="FP28" s="469"/>
      <c r="FQ28" s="64" t="s">
        <v>234</v>
      </c>
      <c r="FR28" s="190"/>
      <c r="FS28" s="64"/>
      <c r="FT28" s="469"/>
      <c r="FU28" s="64" t="s">
        <v>234</v>
      </c>
      <c r="FV28" s="190"/>
      <c r="FW28" s="64"/>
      <c r="FX28" s="469"/>
      <c r="FY28" s="64" t="s">
        <v>234</v>
      </c>
      <c r="FZ28" s="251" t="s">
        <v>414</v>
      </c>
      <c r="GA28" s="64"/>
      <c r="GB28" s="469"/>
      <c r="GC28" s="64" t="s">
        <v>234</v>
      </c>
      <c r="GD28" s="249" t="s">
        <v>414</v>
      </c>
      <c r="GE28" s="64"/>
      <c r="GF28" s="469"/>
      <c r="GG28" s="64" t="s">
        <v>234</v>
      </c>
      <c r="GH28" s="190"/>
      <c r="GI28" s="64"/>
      <c r="GJ28" s="469"/>
      <c r="GK28" s="64" t="s">
        <v>234</v>
      </c>
      <c r="GL28" s="190"/>
      <c r="GM28" s="64"/>
      <c r="GN28" s="469"/>
      <c r="GO28" s="64" t="s">
        <v>234</v>
      </c>
      <c r="GP28" s="190"/>
      <c r="GQ28" s="64"/>
      <c r="GR28" s="469"/>
      <c r="GS28" s="64" t="s">
        <v>234</v>
      </c>
      <c r="GT28" s="190"/>
      <c r="GU28" s="64"/>
      <c r="GV28" s="469"/>
      <c r="GW28" s="64" t="s">
        <v>234</v>
      </c>
      <c r="GX28" s="190"/>
      <c r="GY28" s="64"/>
      <c r="GZ28" s="469"/>
      <c r="HA28" s="64" t="s">
        <v>234</v>
      </c>
      <c r="HB28" s="190"/>
      <c r="HC28" s="64"/>
      <c r="HD28" s="469"/>
      <c r="HE28" s="64" t="s">
        <v>234</v>
      </c>
      <c r="HF28" s="190"/>
      <c r="HG28" s="64"/>
      <c r="HH28" s="469"/>
      <c r="HI28" s="64" t="s">
        <v>234</v>
      </c>
      <c r="HJ28" s="190"/>
      <c r="HK28" s="64"/>
      <c r="HL28" s="469"/>
      <c r="HM28" s="64" t="s">
        <v>234</v>
      </c>
      <c r="HN28" s="190"/>
      <c r="HO28" s="64"/>
      <c r="HP28" s="469"/>
      <c r="HQ28" s="64" t="s">
        <v>234</v>
      </c>
      <c r="HR28" s="190"/>
      <c r="HS28" s="64"/>
      <c r="HT28" s="469"/>
      <c r="HU28" s="64" t="s">
        <v>234</v>
      </c>
      <c r="HV28" s="190"/>
      <c r="HW28" s="64"/>
      <c r="HX28" s="469"/>
      <c r="HY28" s="64" t="s">
        <v>234</v>
      </c>
      <c r="HZ28" s="190"/>
      <c r="IA28" s="64"/>
      <c r="IB28" s="469"/>
      <c r="IC28" s="64" t="s">
        <v>234</v>
      </c>
      <c r="ID28" s="190"/>
      <c r="IE28" s="64"/>
      <c r="IF28" s="469"/>
      <c r="IG28" s="64" t="s">
        <v>234</v>
      </c>
      <c r="IH28" s="190"/>
      <c r="II28" s="64"/>
      <c r="IJ28" s="469"/>
      <c r="IK28" s="64" t="s">
        <v>234</v>
      </c>
      <c r="IL28" s="190"/>
      <c r="IM28" s="64"/>
      <c r="IN28" s="469"/>
    </row>
    <row r="29" spans="1:248" ht="114.75" customHeight="1" x14ac:dyDescent="0.25">
      <c r="A29" s="104" t="s">
        <v>393</v>
      </c>
      <c r="B29" s="483">
        <f>IF('Mapa de Riesgos y Oportunidades'!$C$9="Oportunidad","NO APLICA",'Mapa de Riesgos y Oportunidades'!M12)</f>
        <v>0</v>
      </c>
      <c r="C29" s="483"/>
      <c r="D29" s="484"/>
      <c r="E29" s="106" t="s">
        <v>393</v>
      </c>
      <c r="F29" s="485">
        <f>IF('Mapa de Riesgos y Oportunidades'!$C$14="Oportunidad","NO APLICA",'Mapa de Riesgos y Oportunidades'!M17)</f>
        <v>0</v>
      </c>
      <c r="G29" s="485"/>
      <c r="H29" s="486"/>
      <c r="I29" s="104" t="s">
        <v>393</v>
      </c>
      <c r="J29" s="483">
        <f>IF('Mapa de Riesgos y Oportunidades'!$C$19="Oportunidad","NO APLICA",'Mapa de Riesgos y Oportunidades'!M22)</f>
        <v>0</v>
      </c>
      <c r="K29" s="483"/>
      <c r="L29" s="484"/>
      <c r="M29" s="106" t="s">
        <v>393</v>
      </c>
      <c r="N29" s="485">
        <f>IF('Mapa de Riesgos y Oportunidades'!$C$24="Oportunidad","NO APLICA",'Mapa de Riesgos y Oportunidades'!M27)</f>
        <v>0</v>
      </c>
      <c r="O29" s="485"/>
      <c r="P29" s="486"/>
      <c r="Q29" s="104" t="s">
        <v>393</v>
      </c>
      <c r="R29" s="478" t="str">
        <f>IF('Mapa de Riesgos y Oportunidades'!$C$29="Oportunidad","NO APLICA",'Mapa de Riesgos y Oportunidades'!M32)</f>
        <v>Plan de capacitación  Docente</v>
      </c>
      <c r="S29" s="478"/>
      <c r="T29" s="478"/>
      <c r="U29" s="106" t="s">
        <v>393</v>
      </c>
      <c r="V29" s="490">
        <f>IF('Mapa de Riesgos y Oportunidades'!$C$34="Oportunidad","NO APLICA",'Mapa de Riesgos y Oportunidades'!M37)</f>
        <v>0</v>
      </c>
      <c r="W29" s="490"/>
      <c r="X29" s="490"/>
      <c r="Y29" s="104" t="s">
        <v>393</v>
      </c>
      <c r="Z29" s="478">
        <f>IF('Mapa de Riesgos y Oportunidades'!$C$39="Oportunidad","NO APLICA",'Mapa de Riesgos y Oportunidades'!M42)</f>
        <v>0</v>
      </c>
      <c r="AA29" s="478"/>
      <c r="AB29" s="478"/>
      <c r="AC29" s="106" t="s">
        <v>393</v>
      </c>
      <c r="AD29" s="490">
        <f>IF('Mapa de Riesgos y Oportunidades'!$C$44="Oportunidad","NO APLICA",'Mapa de Riesgos y Oportunidades'!M47)</f>
        <v>0</v>
      </c>
      <c r="AE29" s="490"/>
      <c r="AF29" s="490"/>
      <c r="AG29" s="104" t="s">
        <v>393</v>
      </c>
      <c r="AH29" s="478">
        <f>IF('Mapa de Riesgos y Oportunidades'!$C$49="Oportunidad","NO APLICA",'Mapa de Riesgos y Oportunidades'!M52)</f>
        <v>0</v>
      </c>
      <c r="AI29" s="478"/>
      <c r="AJ29" s="478"/>
      <c r="AK29" s="106" t="s">
        <v>393</v>
      </c>
      <c r="AL29" s="490">
        <f>IF('Mapa de Riesgos y Oportunidades'!$C$54="Oportunidad","NO APLICA",'Mapa de Riesgos y Oportunidades'!M57)</f>
        <v>0</v>
      </c>
      <c r="AM29" s="490"/>
      <c r="AN29" s="490"/>
      <c r="AO29" s="104" t="s">
        <v>393</v>
      </c>
      <c r="AP29" s="478">
        <f>IF('Mapa de Riesgos y Oportunidades'!$C$59="Oportunidad","NO APLICA",'Mapa de Riesgos y Oportunidades'!M62)</f>
        <v>0</v>
      </c>
      <c r="AQ29" s="478"/>
      <c r="AR29" s="478"/>
      <c r="AS29" s="106" t="s">
        <v>393</v>
      </c>
      <c r="AT29" s="490">
        <f>IF('Mapa de Riesgos y Oportunidades'!$C$64="Oportunidad","NO APLICA",'Mapa de Riesgos y Oportunidades'!M67)</f>
        <v>0</v>
      </c>
      <c r="AU29" s="490"/>
      <c r="AV29" s="490"/>
      <c r="AW29" s="104" t="s">
        <v>393</v>
      </c>
      <c r="AX29" s="478">
        <f>IF('Mapa de Riesgos y Oportunidades'!$C$69="Oportunidad","NO APLICA",'Mapa de Riesgos y Oportunidades'!M72)</f>
        <v>0</v>
      </c>
      <c r="AY29" s="478"/>
      <c r="AZ29" s="478"/>
      <c r="BA29" s="106" t="s">
        <v>393</v>
      </c>
      <c r="BB29" s="490">
        <f>IF('Mapa de Riesgos y Oportunidades'!$C$74="Oportunidad","NO APLICA",'Mapa de Riesgos y Oportunidades'!M77)</f>
        <v>0</v>
      </c>
      <c r="BC29" s="490"/>
      <c r="BD29" s="490"/>
      <c r="BE29" s="104" t="s">
        <v>393</v>
      </c>
      <c r="BF29" s="478">
        <f>IF('Mapa de Riesgos y Oportunidades'!$C$79="Oportunidad","NO APLICA",'Mapa de Riesgos y Oportunidades'!M82)</f>
        <v>0</v>
      </c>
      <c r="BG29" s="478"/>
      <c r="BH29" s="478"/>
      <c r="BI29" s="106" t="s">
        <v>393</v>
      </c>
      <c r="BJ29" s="490">
        <f>IF('Mapa de Riesgos y Oportunidades'!$C$84="Oportunidad","NO APLICA",'Mapa de Riesgos y Oportunidades'!M87)</f>
        <v>0</v>
      </c>
      <c r="BK29" s="490"/>
      <c r="BL29" s="490"/>
      <c r="BM29" s="104" t="s">
        <v>393</v>
      </c>
      <c r="BN29" s="478">
        <f>IF('Mapa de Riesgos y Oportunidades'!$C$89="Oportunidad","NO APLICA",'Mapa de Riesgos y Oportunidades'!M92)</f>
        <v>0</v>
      </c>
      <c r="BO29" s="478"/>
      <c r="BP29" s="478"/>
      <c r="BQ29" s="106" t="s">
        <v>393</v>
      </c>
      <c r="BR29" s="490">
        <f>IF('Mapa de Riesgos y Oportunidades'!$C$94="Oportunidad","NO APLICA",'Mapa de Riesgos y Oportunidades'!M97)</f>
        <v>0</v>
      </c>
      <c r="BS29" s="490"/>
      <c r="BT29" s="490"/>
      <c r="BU29" s="104" t="s">
        <v>393</v>
      </c>
      <c r="BV29" s="478">
        <f>IF('Mapa de Riesgos y Oportunidades'!$C$99="Oportunidad","NO APLICA",'Mapa de Riesgos y Oportunidades'!M102)</f>
        <v>0</v>
      </c>
      <c r="BW29" s="478"/>
      <c r="BX29" s="478"/>
      <c r="BY29" s="106" t="s">
        <v>393</v>
      </c>
      <c r="BZ29" s="490">
        <f>IF('Mapa de Riesgos y Oportunidades'!$C$104="Oportunidad","NO APLICA",'Mapa de Riesgos y Oportunidades'!M107)</f>
        <v>0</v>
      </c>
      <c r="CA29" s="490"/>
      <c r="CB29" s="490"/>
      <c r="CC29" s="104" t="s">
        <v>393</v>
      </c>
      <c r="CD29" s="478">
        <f>IF('Mapa de Riesgos y Oportunidades'!$C$109="Oportunidad","NO APLICA",'Mapa de Riesgos y Oportunidades'!M112)</f>
        <v>0</v>
      </c>
      <c r="CE29" s="478"/>
      <c r="CF29" s="478"/>
      <c r="CG29" s="106" t="s">
        <v>393</v>
      </c>
      <c r="CH29" s="490">
        <f>IF('Mapa de Riesgos y Oportunidades'!$C$114="Oportunidad","NO APLICA",'Mapa de Riesgos y Oportunidades'!M117)</f>
        <v>0</v>
      </c>
      <c r="CI29" s="490"/>
      <c r="CJ29" s="490"/>
      <c r="CK29" s="104" t="s">
        <v>393</v>
      </c>
      <c r="CL29" s="478">
        <f>IF('Mapa de Riesgos y Oportunidades'!$C$119="Oportunidad","NO APLICA",'Mapa de Riesgos y Oportunidades'!M122)</f>
        <v>0</v>
      </c>
      <c r="CM29" s="478"/>
      <c r="CN29" s="478"/>
      <c r="CO29" s="199" t="s">
        <v>393</v>
      </c>
      <c r="CP29" s="479">
        <f>IF('Mapa de Riesgos y Oportunidades'!$C$119="Oportunidad","NO APLICA",'Mapa de Riesgos y Oportunidades'!M127)</f>
        <v>0</v>
      </c>
      <c r="CQ29" s="479"/>
      <c r="CR29" s="479"/>
      <c r="CS29" s="104" t="s">
        <v>393</v>
      </c>
      <c r="CT29" s="478">
        <f>IF('Mapa de Riesgos y Oportunidades'!$C$119="Oportunidad","NO APLICA",'Mapa de Riesgos y Oportunidades'!M132)</f>
        <v>0</v>
      </c>
      <c r="CU29" s="478"/>
      <c r="CV29" s="478"/>
      <c r="CW29" s="199" t="s">
        <v>393</v>
      </c>
      <c r="CX29" s="479">
        <f>IF('Mapa de Riesgos y Oportunidades'!$C$119="Oportunidad","NO APLICA",'Mapa de Riesgos y Oportunidades'!M137)</f>
        <v>0</v>
      </c>
      <c r="CY29" s="479"/>
      <c r="CZ29" s="479"/>
      <c r="DA29" s="104" t="s">
        <v>393</v>
      </c>
      <c r="DB29" s="478">
        <f>IF('Mapa de Riesgos y Oportunidades'!$C$119="Oportunidad","NO APLICA",'Mapa de Riesgos y Oportunidades'!M142)</f>
        <v>0</v>
      </c>
      <c r="DC29" s="478"/>
      <c r="DD29" s="478"/>
      <c r="DE29" s="199" t="s">
        <v>393</v>
      </c>
      <c r="DF29" s="479">
        <f>IF('Mapa de Riesgos y Oportunidades'!$C$119="Oportunidad","NO APLICA",'Mapa de Riesgos y Oportunidades'!M147)</f>
        <v>0</v>
      </c>
      <c r="DG29" s="479"/>
      <c r="DH29" s="479"/>
      <c r="DI29" s="104" t="s">
        <v>393</v>
      </c>
      <c r="DJ29" s="478">
        <f>IF('Mapa de Riesgos y Oportunidades'!$C$119="Oportunidad","NO APLICA",'Mapa de Riesgos y Oportunidades'!M232)</f>
        <v>0</v>
      </c>
      <c r="DK29" s="478"/>
      <c r="DL29" s="478"/>
      <c r="DM29" s="199" t="s">
        <v>393</v>
      </c>
      <c r="DN29" s="479">
        <f>IF('Mapa de Riesgos y Oportunidades'!$C$119="Oportunidad","NO APLICA",'Mapa de Riesgos y Oportunidades'!M237)</f>
        <v>0</v>
      </c>
      <c r="DO29" s="479"/>
      <c r="DP29" s="479"/>
      <c r="DQ29" s="104" t="s">
        <v>393</v>
      </c>
      <c r="DR29" s="478" t="str">
        <f>IF('Mapa de Riesgos y Oportunidades'!$C$119="Oportunidad","NO APLICA",'Mapa de Riesgos y Oportunidades'!M242)</f>
        <v xml:space="preserve">Cumplimiento de los lineamientos establecidos en el Estatuto de Contratación </v>
      </c>
      <c r="DS29" s="478"/>
      <c r="DT29" s="478"/>
      <c r="DU29" s="199" t="s">
        <v>393</v>
      </c>
      <c r="DV29" s="479">
        <f>IF('Mapa de Riesgos y Oportunidades'!$C$119="Oportunidad","NO APLICA",'Mapa de Riesgos y Oportunidades'!M247)</f>
        <v>0</v>
      </c>
      <c r="DW29" s="479"/>
      <c r="DX29" s="479"/>
      <c r="DY29" s="104" t="s">
        <v>393</v>
      </c>
      <c r="DZ29" s="478">
        <f>IF('Mapa de Riesgos y Oportunidades'!$C$119="Oportunidad","NO APLICA",'Mapa de Riesgos y Oportunidades'!M252)</f>
        <v>0</v>
      </c>
      <c r="EA29" s="478"/>
      <c r="EB29" s="478"/>
      <c r="EC29" s="199" t="s">
        <v>393</v>
      </c>
      <c r="ED29" s="479">
        <f>IF('Mapa de Riesgos y Oportunidades'!$C$119="Oportunidad","NO APLICA",'Mapa de Riesgos y Oportunidades'!M257)</f>
        <v>0</v>
      </c>
      <c r="EE29" s="479"/>
      <c r="EF29" s="479"/>
      <c r="EG29" s="104" t="s">
        <v>393</v>
      </c>
      <c r="EH29" s="478" t="str">
        <f>IF('Mapa de Riesgos y Oportunidades'!$C$119="Oportunidad","NO APLICA",'Mapa de Riesgos y Oportunidades'!M262)</f>
        <v xml:space="preserve">Informes detallados de la situación presentada al líder proceso de formación para la toma de dediciones y su presentación a los órganos correspondientes (consejo académico, jurídica) </v>
      </c>
      <c r="EI29" s="478"/>
      <c r="EJ29" s="478"/>
      <c r="EK29" s="199" t="s">
        <v>393</v>
      </c>
      <c r="EL29" s="479">
        <f>IF('Mapa de Riesgos y Oportunidades'!$C$119="Oportunidad","NO APLICA",'Mapa de Riesgos y Oportunidades'!M267)</f>
        <v>0</v>
      </c>
      <c r="EM29" s="479"/>
      <c r="EN29" s="479"/>
      <c r="EO29" s="104" t="s">
        <v>393</v>
      </c>
      <c r="EP29" s="478">
        <f>IF('Mapa de Riesgos y Oportunidades'!$C$119="Oportunidad","NO APLICA",'Mapa de Riesgos y Oportunidades'!M272)</f>
        <v>0</v>
      </c>
      <c r="EQ29" s="478"/>
      <c r="ER29" s="478"/>
      <c r="ES29" s="199" t="s">
        <v>393</v>
      </c>
      <c r="ET29" s="479">
        <f>IF('Mapa de Riesgos y Oportunidades'!$C$119="Oportunidad","NO APLICA",'Mapa de Riesgos y Oportunidades'!M277)</f>
        <v>0</v>
      </c>
      <c r="EU29" s="479"/>
      <c r="EV29" s="479"/>
      <c r="EW29" s="104" t="s">
        <v>393</v>
      </c>
      <c r="EX29" s="478">
        <f>IF('Mapa de Riesgos y Oportunidades'!$C$119="Oportunidad","NO APLICA",'Mapa de Riesgos y Oportunidades'!M282)</f>
        <v>0</v>
      </c>
      <c r="EY29" s="478"/>
      <c r="EZ29" s="478"/>
      <c r="FA29" s="199" t="s">
        <v>393</v>
      </c>
      <c r="FB29" s="479">
        <f>IF('Mapa de Riesgos y Oportunidades'!$C$119="Oportunidad","NO APLICA",'Mapa de Riesgos y Oportunidades'!M287)</f>
        <v>0</v>
      </c>
      <c r="FC29" s="479"/>
      <c r="FD29" s="479"/>
      <c r="FE29" s="104" t="s">
        <v>393</v>
      </c>
      <c r="FF29" s="478">
        <f>IF('Mapa de Riesgos y Oportunidades'!$C$119="Oportunidad","NO APLICA",'Mapa de Riesgos y Oportunidades'!M292)</f>
        <v>0</v>
      </c>
      <c r="FG29" s="478"/>
      <c r="FH29" s="478"/>
      <c r="FI29" s="199" t="s">
        <v>393</v>
      </c>
      <c r="FJ29" s="479">
        <f>IF('Mapa de Riesgos y Oportunidades'!$C$119="Oportunidad","NO APLICA",'Mapa de Riesgos y Oportunidades'!M297)</f>
        <v>0</v>
      </c>
      <c r="FK29" s="479"/>
      <c r="FL29" s="479"/>
      <c r="FM29" s="104" t="s">
        <v>393</v>
      </c>
      <c r="FN29" s="478">
        <f>IF('Mapa de Riesgos y Oportunidades'!$C$119="Oportunidad","NO APLICA",'Mapa de Riesgos y Oportunidades'!M302)</f>
        <v>0</v>
      </c>
      <c r="FO29" s="478"/>
      <c r="FP29" s="478"/>
      <c r="FQ29" s="199" t="s">
        <v>393</v>
      </c>
      <c r="FR29" s="479">
        <f>IF('Mapa de Riesgos y Oportunidades'!$C$119="Oportunidad","NO APLICA",'Mapa de Riesgos y Oportunidades'!M307)</f>
        <v>0</v>
      </c>
      <c r="FS29" s="479"/>
      <c r="FT29" s="479"/>
      <c r="FU29" s="104" t="s">
        <v>393</v>
      </c>
      <c r="FV29" s="478">
        <f>IF('Mapa de Riesgos y Oportunidades'!$C$119="Oportunidad","NO APLICA",'Mapa de Riesgos y Oportunidades'!M312)</f>
        <v>0</v>
      </c>
      <c r="FW29" s="478"/>
      <c r="FX29" s="478"/>
      <c r="FY29" s="199" t="s">
        <v>393</v>
      </c>
      <c r="FZ29" s="479">
        <f>IF('Mapa de Riesgos y Oportunidades'!$C$119="Oportunidad","NO APLICA",'Mapa de Riesgos y Oportunidades'!M317)</f>
        <v>0</v>
      </c>
      <c r="GA29" s="479"/>
      <c r="GB29" s="479"/>
      <c r="GC29" s="104" t="s">
        <v>393</v>
      </c>
      <c r="GD29" s="478">
        <f>IF('Mapa de Riesgos y Oportunidades'!$C$119="Oportunidad","NO APLICA",'Mapa de Riesgos y Oportunidades'!M322)</f>
        <v>0</v>
      </c>
      <c r="GE29" s="478"/>
      <c r="GF29" s="478"/>
      <c r="GG29" s="199" t="s">
        <v>393</v>
      </c>
      <c r="GH29" s="479">
        <f>IF('Mapa de Riesgos y Oportunidades'!$C$119="Oportunidad","NO APLICA",'Mapa de Riesgos y Oportunidades'!M327)</f>
        <v>0</v>
      </c>
      <c r="GI29" s="479"/>
      <c r="GJ29" s="479"/>
      <c r="GK29" s="104" t="s">
        <v>393</v>
      </c>
      <c r="GL29" s="478">
        <f>IF('Mapa de Riesgos y Oportunidades'!$C$119="Oportunidad","NO APLICA",'Mapa de Riesgos y Oportunidades'!M332)</f>
        <v>0</v>
      </c>
      <c r="GM29" s="478"/>
      <c r="GN29" s="478"/>
      <c r="GO29" s="199" t="s">
        <v>393</v>
      </c>
      <c r="GP29" s="479">
        <f>IF('Mapa de Riesgos y Oportunidades'!$C$119="Oportunidad","NO APLICA",'Mapa de Riesgos y Oportunidades'!M337)</f>
        <v>0</v>
      </c>
      <c r="GQ29" s="479"/>
      <c r="GR29" s="479"/>
      <c r="GS29" s="104" t="s">
        <v>393</v>
      </c>
      <c r="GT29" s="478">
        <f>IF('Mapa de Riesgos y Oportunidades'!$C$119="Oportunidad","NO APLICA",'Mapa de Riesgos y Oportunidades'!M342)</f>
        <v>0</v>
      </c>
      <c r="GU29" s="478"/>
      <c r="GV29" s="478"/>
      <c r="GW29" s="199" t="s">
        <v>393</v>
      </c>
      <c r="GX29" s="479">
        <f>IF('Mapa de Riesgos y Oportunidades'!$C$119="Oportunidad","NO APLICA",'Mapa de Riesgos y Oportunidades'!M347)</f>
        <v>0</v>
      </c>
      <c r="GY29" s="479"/>
      <c r="GZ29" s="479"/>
      <c r="HA29" s="104" t="s">
        <v>393</v>
      </c>
      <c r="HB29" s="478">
        <f>IF('Mapa de Riesgos y Oportunidades'!$C$119="Oportunidad","NO APLICA",'Mapa de Riesgos y Oportunidades'!DY132)</f>
        <v>0</v>
      </c>
      <c r="HC29" s="478"/>
      <c r="HD29" s="478"/>
      <c r="HE29" s="199" t="s">
        <v>393</v>
      </c>
      <c r="HF29" s="479">
        <f>IF('Mapa de Riesgos y Oportunidades'!$C$119="Oportunidad","NO APLICA",'Mapa de Riesgos y Oportunidades'!DY137)</f>
        <v>0</v>
      </c>
      <c r="HG29" s="479"/>
      <c r="HH29" s="479"/>
      <c r="HI29" s="104" t="s">
        <v>393</v>
      </c>
      <c r="HJ29" s="478">
        <f>IF('Mapa de Riesgos y Oportunidades'!$C$119="Oportunidad","NO APLICA",'Mapa de Riesgos y Oportunidades'!EG132)</f>
        <v>0</v>
      </c>
      <c r="HK29" s="478"/>
      <c r="HL29" s="478"/>
      <c r="HM29" s="199" t="s">
        <v>393</v>
      </c>
      <c r="HN29" s="479">
        <f>IF('Mapa de Riesgos y Oportunidades'!$C$119="Oportunidad","NO APLICA",'Mapa de Riesgos y Oportunidades'!EG137)</f>
        <v>0</v>
      </c>
      <c r="HO29" s="479"/>
      <c r="HP29" s="479"/>
      <c r="HQ29" s="104" t="s">
        <v>393</v>
      </c>
      <c r="HR29" s="478">
        <f>IF('Mapa de Riesgos y Oportunidades'!$C$119="Oportunidad","NO APLICA",'Mapa de Riesgos y Oportunidades'!EO132)</f>
        <v>0</v>
      </c>
      <c r="HS29" s="478"/>
      <c r="HT29" s="478"/>
      <c r="HU29" s="199" t="s">
        <v>393</v>
      </c>
      <c r="HV29" s="479">
        <f>IF('Mapa de Riesgos y Oportunidades'!$C$119="Oportunidad","NO APLICA",'Mapa de Riesgos y Oportunidades'!EO137)</f>
        <v>0</v>
      </c>
      <c r="HW29" s="479"/>
      <c r="HX29" s="479"/>
      <c r="HY29" s="104" t="s">
        <v>393</v>
      </c>
      <c r="HZ29" s="478">
        <f>IF('Mapa de Riesgos y Oportunidades'!$C$119="Oportunidad","NO APLICA",'Mapa de Riesgos y Oportunidades'!EW132)</f>
        <v>0</v>
      </c>
      <c r="IA29" s="478"/>
      <c r="IB29" s="478"/>
      <c r="IC29" s="199" t="s">
        <v>393</v>
      </c>
      <c r="ID29" s="479">
        <f>IF('Mapa de Riesgos y Oportunidades'!$C$119="Oportunidad","NO APLICA",'Mapa de Riesgos y Oportunidades'!EW137)</f>
        <v>0</v>
      </c>
      <c r="IE29" s="479"/>
      <c r="IF29" s="479"/>
      <c r="IG29" s="104" t="s">
        <v>393</v>
      </c>
      <c r="IH29" s="478">
        <f>IF('Mapa de Riesgos y Oportunidades'!$C$119="Oportunidad","NO APLICA",'Mapa de Riesgos y Oportunidades'!FE132)</f>
        <v>0</v>
      </c>
      <c r="II29" s="478"/>
      <c r="IJ29" s="478"/>
      <c r="IK29" s="199" t="s">
        <v>393</v>
      </c>
      <c r="IL29" s="479">
        <f>IF('Mapa de Riesgos y Oportunidades'!$C$119="Oportunidad","NO APLICA",'Mapa de Riesgos y Oportunidades'!FE137)</f>
        <v>0</v>
      </c>
      <c r="IM29" s="479"/>
      <c r="IN29" s="479"/>
    </row>
    <row r="30" spans="1:248" ht="22.5" x14ac:dyDescent="0.25">
      <c r="A30" s="64" t="s">
        <v>228</v>
      </c>
      <c r="B30" s="144"/>
      <c r="C30" s="144">
        <f>IF(B30="x",15,0)+IF(B31="x",5,0)+IF(B32="x",15,0)+IF(B33="x",10,0)+IF(B34="x",15,0)+IF(B35="x",10,0)+IF(B36="x",30,0)</f>
        <v>0</v>
      </c>
      <c r="D30" s="469">
        <f>IF(C30&lt;=50,0,IF(C30&lt;=75,1,IF(C30&lt;=100,2,"Error")))</f>
        <v>0</v>
      </c>
      <c r="E30" s="64" t="s">
        <v>228</v>
      </c>
      <c r="F30" s="144"/>
      <c r="G30" s="144">
        <f>IF(F30="x",15,0)+IF(F31="x",5,0)+IF(F32="x",15,0)+IF(F33="x",10,0)+IF(F34="x",15,0)+IF(F35="x",10,0)+IF(F36="x",30,0)</f>
        <v>0</v>
      </c>
      <c r="H30" s="469">
        <f>IF(G30&lt;=50,0,IF(G30&lt;=75,1,IF(G30&lt;=100,2,"Error")))</f>
        <v>0</v>
      </c>
      <c r="I30" s="64" t="s">
        <v>228</v>
      </c>
      <c r="J30" s="144"/>
      <c r="K30" s="144">
        <f>IF(J30="x",15,0)+IF(J31="x",5,0)+IF(J32="x",15,0)+IF(J33="x",10,0)+IF(J34="x",15,0)+IF(J35="x",10,0)+IF(J36="x",30,0)</f>
        <v>0</v>
      </c>
      <c r="L30" s="469">
        <f>IF(K30&lt;=50,0,IF(K30&lt;=75,1,IF(K30&lt;=100,2,"Error")))</f>
        <v>0</v>
      </c>
      <c r="M30" s="64" t="s">
        <v>228</v>
      </c>
      <c r="N30" s="144"/>
      <c r="O30" s="144">
        <f>IF(N30="x",15,0)+IF(N31="x",5,0)+IF(N32="x",15,0)+IF(N33="x",10,0)+IF(N34="x",15,0)+IF(N35="x",10,0)+IF(N36="x",30,0)</f>
        <v>0</v>
      </c>
      <c r="P30" s="492">
        <f>IF(O30&lt;=50,0,IF(O30&lt;=75,1,IF(O30&lt;=100,2,"Error")))</f>
        <v>0</v>
      </c>
      <c r="Q30" s="64" t="s">
        <v>228</v>
      </c>
      <c r="R30" s="181"/>
      <c r="S30" s="144">
        <f>IF(R30="x",15,0)+IF(R31="x",5,0)+IF(R32="x",15,0)+IF(R33="x",10,0)+IF(R34="x",15,0)+IF(R35="x",10,0)+IF(R36="x",30,0)</f>
        <v>0</v>
      </c>
      <c r="T30" s="469">
        <f>IF(S30&lt;=50,0,IF(S30&lt;=75,1,IF(S30&lt;=100,2,"Error")))</f>
        <v>0</v>
      </c>
      <c r="U30" s="64" t="s">
        <v>228</v>
      </c>
      <c r="V30" s="144"/>
      <c r="W30" s="144">
        <f>IF(V30="x",15,0)+IF(V31="x",5,0)+IF(V32="x",15,0)+IF(V33="x",10,0)+IF(V34="x",15,0)+IF(V35="x",10,0)+IF(V36="x",30,0)</f>
        <v>0</v>
      </c>
      <c r="X30" s="469">
        <f>IF(W30&lt;=50,0,IF(W30&lt;=75,1,IF(W30&lt;=100,2,"Error")))</f>
        <v>0</v>
      </c>
      <c r="Y30" s="64" t="s">
        <v>228</v>
      </c>
      <c r="Z30" s="144"/>
      <c r="AA30" s="144">
        <f>IF(Z30="x",15,0)+IF(Z31="x",5,0)+IF(Z32="x",15,0)+IF(Z33="x",10,0)+IF(Z34="x",15,0)+IF(Z35="x",10,0)+IF(Z36="x",30,0)</f>
        <v>0</v>
      </c>
      <c r="AB30" s="469">
        <f>IF(AA30&lt;=50,0,IF(AA30&lt;=75,1,IF(AA30&lt;=100,2,"Error")))</f>
        <v>0</v>
      </c>
      <c r="AC30" s="64" t="s">
        <v>228</v>
      </c>
      <c r="AD30" s="144"/>
      <c r="AE30" s="144">
        <f>IF(AD30="x",15,0)+IF(AD31="x",5,0)+IF(AD32="x",15,0)+IF(AD33="x",10,0)+IF(AD34="x",15,0)+IF(AD35="x",10,0)+IF(AD36="x",30,0)</f>
        <v>0</v>
      </c>
      <c r="AF30" s="469">
        <f>IF(AE30&lt;=50,0,IF(AE30&lt;=75,1,IF(AE30&lt;=100,2,"Error")))</f>
        <v>0</v>
      </c>
      <c r="AG30" s="64" t="s">
        <v>228</v>
      </c>
      <c r="AH30" s="144"/>
      <c r="AI30" s="144">
        <f>IF(AH30="x",15,0)+IF(AH31="x",5,0)+IF(AH32="x",15,0)+IF(AH33="x",10,0)+IF(AH34="x",15,0)+IF(AH35="x",10,0)+IF(AH36="x",30,0)</f>
        <v>0</v>
      </c>
      <c r="AJ30" s="469">
        <f>IF(AI30&lt;=50,0,IF(AI30&lt;=75,1,IF(AI30&lt;=100,2,"Error")))</f>
        <v>0</v>
      </c>
      <c r="AK30" s="64" t="s">
        <v>228</v>
      </c>
      <c r="AL30" s="144"/>
      <c r="AM30" s="144">
        <f>IF(AL30="x",15,0)+IF(AL31="x",5,0)+IF(AL32="x",15,0)+IF(AL33="x",10,0)+IF(AL34="x",15,0)+IF(AL35="x",10,0)+IF(AL36="x",30,0)</f>
        <v>0</v>
      </c>
      <c r="AN30" s="469">
        <f>IF(AM30&lt;=50,0,IF(AM30&lt;=75,1,IF(AM30&lt;=100,2,"Error")))</f>
        <v>0</v>
      </c>
      <c r="AO30" s="64" t="s">
        <v>228</v>
      </c>
      <c r="AP30" s="154"/>
      <c r="AQ30" s="154">
        <f>IF(AP30="x",15,0)+IF(AP31="x",5,0)+IF(AP32="x",15,0)+IF(AP33="x",10,0)+IF(AP34="x",15,0)+IF(AP35="x",10,0)+IF(AP36="x",30,0)</f>
        <v>0</v>
      </c>
      <c r="AR30" s="469">
        <f>IF(AQ30&lt;=50,0,IF(AQ30&lt;=75,1,IF(AQ30&lt;=100,2,"Error")))</f>
        <v>0</v>
      </c>
      <c r="AS30" s="64" t="s">
        <v>228</v>
      </c>
      <c r="AT30" s="154"/>
      <c r="AU30" s="154">
        <f>IF(AT30="x",15,0)+IF(AT31="x",5,0)+IF(AT32="x",15,0)+IF(AT33="x",10,0)+IF(AT34="x",15,0)+IF(AT35="x",10,0)+IF(AT36="x",30,0)</f>
        <v>0</v>
      </c>
      <c r="AV30" s="469">
        <f>IF(AU30&lt;=50,0,IF(AU30&lt;=75,1,IF(AU30&lt;=100,2,"Error")))</f>
        <v>0</v>
      </c>
      <c r="AW30" s="64" t="s">
        <v>228</v>
      </c>
      <c r="AX30" s="154"/>
      <c r="AY30" s="154">
        <f>IF(AX30="x",15,0)+IF(AX31="x",5,0)+IF(AX32="x",15,0)+IF(AX33="x",10,0)+IF(AX34="x",15,0)+IF(AX35="x",10,0)+IF(AX36="x",30,0)</f>
        <v>0</v>
      </c>
      <c r="AZ30" s="469">
        <f>IF(AY30&lt;=50,0,IF(AY30&lt;=75,1,IF(AY30&lt;=100,2,"Error")))</f>
        <v>0</v>
      </c>
      <c r="BA30" s="64" t="s">
        <v>228</v>
      </c>
      <c r="BB30" s="154"/>
      <c r="BC30" s="154">
        <f>IF(BB30="x",15,0)+IF(BB31="x",5,0)+IF(BB32="x",15,0)+IF(BB33="x",10,0)+IF(BB34="x",15,0)+IF(BB35="x",10,0)+IF(BB36="x",30,0)</f>
        <v>0</v>
      </c>
      <c r="BD30" s="469">
        <f>IF(BC30&lt;=50,0,IF(BC30&lt;=75,1,IF(BC30&lt;=100,2,"Error")))</f>
        <v>0</v>
      </c>
      <c r="BE30" s="64" t="s">
        <v>228</v>
      </c>
      <c r="BF30" s="154"/>
      <c r="BG30" s="154">
        <f>IF(BF30="x",15,0)+IF(BF31="x",5,0)+IF(BF32="x",15,0)+IF(BF33="x",10,0)+IF(BF34="x",15,0)+IF(BF35="x",10,0)+IF(BF36="x",30,0)</f>
        <v>0</v>
      </c>
      <c r="BH30" s="469">
        <f>IF(BG30&lt;=50,0,IF(BG30&lt;=75,1,IF(BG30&lt;=100,2,"Error")))</f>
        <v>0</v>
      </c>
      <c r="BI30" s="64" t="s">
        <v>228</v>
      </c>
      <c r="BJ30" s="154"/>
      <c r="BK30" s="154">
        <f>IF(BJ30="x",15,0)+IF(BJ31="x",5,0)+IF(BJ32="x",15,0)+IF(BJ33="x",10,0)+IF(BJ34="x",15,0)+IF(BJ35="x",10,0)+IF(BJ36="x",30,0)</f>
        <v>0</v>
      </c>
      <c r="BL30" s="469">
        <f>IF(BK30&lt;=50,0,IF(BK30&lt;=75,1,IF(BK30&lt;=100,2,"Error")))</f>
        <v>0</v>
      </c>
      <c r="BM30" s="64" t="s">
        <v>228</v>
      </c>
      <c r="BN30" s="154"/>
      <c r="BO30" s="154">
        <f>IF(BN30="x",15,0)+IF(BN31="x",5,0)+IF(BN32="x",15,0)+IF(BN33="x",10,0)+IF(BN34="x",15,0)+IF(BN35="x",10,0)+IF(BN36="x",30,0)</f>
        <v>0</v>
      </c>
      <c r="BP30" s="469">
        <f>IF(BO30&lt;=50,0,IF(BO30&lt;=75,1,IF(BO30&lt;=100,2,"Error")))</f>
        <v>0</v>
      </c>
      <c r="BQ30" s="64" t="s">
        <v>228</v>
      </c>
      <c r="BR30" s="154"/>
      <c r="BS30" s="154">
        <f>IF(BR30="x",15,0)+IF(BR31="x",5,0)+IF(BR32="x",15,0)+IF(BR33="x",10,0)+IF(BR34="x",15,0)+IF(BR35="x",10,0)+IF(BR36="x",30,0)</f>
        <v>0</v>
      </c>
      <c r="BT30" s="469">
        <f>IF(BS30&lt;=50,0,IF(BS30&lt;=75,1,IF(BS30&lt;=100,2,"Error")))</f>
        <v>0</v>
      </c>
      <c r="BU30" s="64" t="s">
        <v>228</v>
      </c>
      <c r="BV30" s="154"/>
      <c r="BW30" s="154">
        <f>IF(BV30="x",15,0)+IF(BV31="x",5,0)+IF(BV32="x",15,0)+IF(BV33="x",10,0)+IF(BV34="x",15,0)+IF(BV35="x",10,0)+IF(BV36="x",30,0)</f>
        <v>0</v>
      </c>
      <c r="BX30" s="469">
        <f>IF(BW30&lt;=50,0,IF(BW30&lt;=75,1,IF(BW30&lt;=100,2,"Error")))</f>
        <v>0</v>
      </c>
      <c r="BY30" s="64" t="s">
        <v>228</v>
      </c>
      <c r="BZ30" s="154"/>
      <c r="CA30" s="154">
        <f>IF(BZ30="x",15,0)+IF(BZ31="x",5,0)+IF(BZ32="x",15,0)+IF(BZ33="x",10,0)+IF(BZ34="x",15,0)+IF(BZ35="x",10,0)+IF(BZ36="x",30,0)</f>
        <v>0</v>
      </c>
      <c r="CB30" s="469">
        <f>IF(CA30&lt;=50,0,IF(CA30&lt;=75,1,IF(CA30&lt;=100,2,"Error")))</f>
        <v>0</v>
      </c>
      <c r="CC30" s="64" t="s">
        <v>228</v>
      </c>
      <c r="CD30" s="154"/>
      <c r="CE30" s="154">
        <f>IF(CD30="x",15,0)+IF(CD31="x",5,0)+IF(CD32="x",15,0)+IF(CD33="x",10,0)+IF(CD34="x",15,0)+IF(CD35="x",10,0)+IF(CD36="x",30,0)</f>
        <v>0</v>
      </c>
      <c r="CF30" s="469">
        <f>IF(CE30&lt;=50,0,IF(CE30&lt;=75,1,IF(CE30&lt;=100,2,"Error")))</f>
        <v>0</v>
      </c>
      <c r="CG30" s="64" t="s">
        <v>228</v>
      </c>
      <c r="CH30" s="154"/>
      <c r="CI30" s="154">
        <f>IF(CH30="x",15,0)+IF(CH31="x",5,0)+IF(CH32="x",15,0)+IF(CH33="x",10,0)+IF(CH34="x",15,0)+IF(CH35="x",10,0)+IF(CH36="x",30,0)</f>
        <v>0</v>
      </c>
      <c r="CJ30" s="469">
        <f>IF(CI30&lt;=50,0,IF(CI30&lt;=75,1,IF(CI30&lt;=100,2,"Error")))</f>
        <v>0</v>
      </c>
      <c r="CK30" s="64" t="s">
        <v>228</v>
      </c>
      <c r="CL30" s="154"/>
      <c r="CM30" s="154">
        <f>IF(CL30="x",15,0)+IF(CL31="x",5,0)+IF(CL32="x",15,0)+IF(CL33="x",10,0)+IF(CL34="x",15,0)+IF(CL35="x",10,0)+IF(CL36="x",30,0)</f>
        <v>0</v>
      </c>
      <c r="CN30" s="469">
        <f>IF(CM30&lt;=50,0,IF(CM30&lt;=75,1,IF(CM30&lt;=100,2,"Error")))</f>
        <v>0</v>
      </c>
      <c r="CO30" s="64" t="s">
        <v>228</v>
      </c>
      <c r="CP30" s="176"/>
      <c r="CQ30" s="176">
        <f>IF(CP30="x",15,0)+IF(CP31="x",5,0)+IF(CP32="x",15,0)+IF(CP33="x",10,0)+IF(CP34="x",15,0)+IF(CP35="x",10,0)+IF(CP36="x",30,0)</f>
        <v>0</v>
      </c>
      <c r="CR30" s="469">
        <f>IF(CQ30&lt;=50,0,IF(CQ30&lt;=75,1,IF(CQ30&lt;=100,2,"Error")))</f>
        <v>0</v>
      </c>
      <c r="CS30" s="64" t="s">
        <v>228</v>
      </c>
      <c r="CT30" s="176"/>
      <c r="CU30" s="176">
        <f>IF(CT30="x",15,0)+IF(CT31="x",5,0)+IF(CT32="x",15,0)+IF(CT33="x",10,0)+IF(CT34="x",15,0)+IF(CT35="x",10,0)+IF(CT36="x",30,0)</f>
        <v>0</v>
      </c>
      <c r="CV30" s="469">
        <f>IF(CU30&lt;=50,0,IF(CU30&lt;=75,1,IF(CU30&lt;=100,2,"Error")))</f>
        <v>0</v>
      </c>
      <c r="CW30" s="64" t="s">
        <v>228</v>
      </c>
      <c r="CX30" s="176"/>
      <c r="CY30" s="176">
        <f>IF(CX30="x",15,0)+IF(CX31="x",5,0)+IF(CX32="x",15,0)+IF(CX33="x",10,0)+IF(CX34="x",15,0)+IF(CX35="x",10,0)+IF(CX36="x",30,0)</f>
        <v>0</v>
      </c>
      <c r="CZ30" s="469">
        <f>IF(CY30&lt;=50,0,IF(CY30&lt;=75,1,IF(CY30&lt;=100,2,"Error")))</f>
        <v>0</v>
      </c>
      <c r="DA30" s="64" t="s">
        <v>228</v>
      </c>
      <c r="DB30" s="176"/>
      <c r="DC30" s="176">
        <f>IF(DB30="x",15,0)+IF(DB31="x",5,0)+IF(DB32="x",15,0)+IF(DB33="x",10,0)+IF(DB34="x",15,0)+IF(DB35="x",10,0)+IF(DB36="x",30,0)</f>
        <v>0</v>
      </c>
      <c r="DD30" s="469">
        <f>IF(DC30&lt;=50,0,IF(DC30&lt;=75,1,IF(DC30&lt;=100,2,"Error")))</f>
        <v>0</v>
      </c>
      <c r="DE30" s="64" t="s">
        <v>228</v>
      </c>
      <c r="DF30" s="176"/>
      <c r="DG30" s="176">
        <f>IF(DF30="x",15,0)+IF(DF31="x",5,0)+IF(DF32="x",15,0)+IF(DF33="x",10,0)+IF(DF34="x",15,0)+IF(DF35="x",10,0)+IF(DF36="x",30,0)</f>
        <v>0</v>
      </c>
      <c r="DH30" s="469">
        <f>IF(DG30&lt;=50,0,IF(DG30&lt;=75,1,IF(DG30&lt;=100,2,"Error")))</f>
        <v>0</v>
      </c>
      <c r="DI30" s="64" t="s">
        <v>228</v>
      </c>
      <c r="DJ30" s="190"/>
      <c r="DK30" s="190">
        <f>IF(DJ30="x",15,0)+IF(DJ31="x",5,0)+IF(DJ32="x",15,0)+IF(DJ33="x",10,0)+IF(DJ34="x",15,0)+IF(DJ35="x",10,0)+IF(DJ36="x",30,0)</f>
        <v>0</v>
      </c>
      <c r="DL30" s="469">
        <f>IF(DK30&lt;=50,0,IF(DK30&lt;=75,1,IF(DK30&lt;=100,2,"Error")))</f>
        <v>0</v>
      </c>
      <c r="DM30" s="64" t="s">
        <v>228</v>
      </c>
      <c r="DN30" s="190"/>
      <c r="DO30" s="190">
        <f>IF(DN30="x",15,0)+IF(DN31="x",5,0)+IF(DN32="x",15,0)+IF(DN33="x",10,0)+IF(DN34="x",15,0)+IF(DN35="x",10,0)+IF(DN36="x",30,0)</f>
        <v>0</v>
      </c>
      <c r="DP30" s="469">
        <f>IF(DO30&lt;=50,0,IF(DO30&lt;=75,1,IF(DO30&lt;=100,2,"Error")))</f>
        <v>0</v>
      </c>
      <c r="DQ30" s="64" t="s">
        <v>228</v>
      </c>
      <c r="DR30" s="190"/>
      <c r="DS30" s="190">
        <f>IF(DR30="x",15,0)+IF(DR31="x",5,0)+IF(DR32="x",15,0)+IF(DR33="x",10,0)+IF(DR34="x",15,0)+IF(DR35="x",10,0)+IF(DR36="x",30,0)</f>
        <v>0</v>
      </c>
      <c r="DT30" s="469">
        <f>IF(DS30&lt;=50,0,IF(DS30&lt;=75,1,IF(DS30&lt;=100,2,"Error")))</f>
        <v>0</v>
      </c>
      <c r="DU30" s="64" t="s">
        <v>228</v>
      </c>
      <c r="DV30" s="190"/>
      <c r="DW30" s="190">
        <f>IF(DV30="x",15,0)+IF(DV31="x",5,0)+IF(DV32="x",15,0)+IF(DV33="x",10,0)+IF(DV34="x",15,0)+IF(DV35="x",10,0)+IF(DV36="x",30,0)</f>
        <v>0</v>
      </c>
      <c r="DX30" s="469">
        <f>IF(DW30&lt;=50,0,IF(DW30&lt;=75,1,IF(DW30&lt;=100,2,"Error")))</f>
        <v>0</v>
      </c>
      <c r="DY30" s="64" t="s">
        <v>228</v>
      </c>
      <c r="DZ30" s="190"/>
      <c r="EA30" s="190">
        <f>IF(DZ30="x",15,0)+IF(DZ31="x",5,0)+IF(DZ32="x",15,0)+IF(DZ33="x",10,0)+IF(DZ34="x",15,0)+IF(DZ35="x",10,0)+IF(DZ36="x",30,0)</f>
        <v>0</v>
      </c>
      <c r="EB30" s="469">
        <f>IF(EA30&lt;=50,0,IF(EA30&lt;=75,1,IF(EA30&lt;=100,2,"Error")))</f>
        <v>0</v>
      </c>
      <c r="EC30" s="64" t="s">
        <v>228</v>
      </c>
      <c r="ED30" s="190"/>
      <c r="EE30" s="190">
        <f>IF(ED30="x",15,0)+IF(ED31="x",5,0)+IF(ED32="x",15,0)+IF(ED33="x",10,0)+IF(ED34="x",15,0)+IF(ED35="x",10,0)+IF(ED36="x",30,0)</f>
        <v>0</v>
      </c>
      <c r="EF30" s="469">
        <f>IF(EE30&lt;=50,0,IF(EE30&lt;=75,1,IF(EE30&lt;=100,2,"Error")))</f>
        <v>0</v>
      </c>
      <c r="EG30" s="64" t="s">
        <v>228</v>
      </c>
      <c r="EH30" s="225"/>
      <c r="EI30" s="190">
        <f>IF(EH30="x",15,0)+IF(EH31="x",5,0)+IF(EH32="x",15,0)+IF(EH33="x",10,0)+IF(EH34="x",15,0)+IF(EH35="x",10,0)+IF(EH36="x",30,0)</f>
        <v>70</v>
      </c>
      <c r="EJ30" s="469">
        <f>IF(EI30&lt;=50,0,IF(EI30&lt;=75,1,IF(EI30&lt;=100,2,"Error")))</f>
        <v>1</v>
      </c>
      <c r="EK30" s="64" t="s">
        <v>228</v>
      </c>
      <c r="EL30" s="190"/>
      <c r="EM30" s="190">
        <f>IF(EL30="x",15,0)+IF(EL31="x",5,0)+IF(EL32="x",15,0)+IF(EL33="x",10,0)+IF(EL34="x",15,0)+IF(EL35="x",10,0)+IF(EL36="x",30,0)</f>
        <v>0</v>
      </c>
      <c r="EN30" s="469">
        <f>IF(EM30&lt;=50,0,IF(EM30&lt;=75,1,IF(EM30&lt;=100,2,"Error")))</f>
        <v>0</v>
      </c>
      <c r="EO30" s="64" t="s">
        <v>228</v>
      </c>
      <c r="EP30" s="190"/>
      <c r="EQ30" s="190">
        <f>IF(EP30="x",15,0)+IF(EP31="x",5,0)+IF(EP32="x",15,0)+IF(EP33="x",10,0)+IF(EP34="x",15,0)+IF(EP35="x",10,0)+IF(EP36="x",30,0)</f>
        <v>0</v>
      </c>
      <c r="ER30" s="469">
        <f>IF(EQ30&lt;=50,0,IF(EQ30&lt;=75,1,IF(EQ30&lt;=100,2,"Error")))</f>
        <v>0</v>
      </c>
      <c r="ES30" s="64" t="s">
        <v>228</v>
      </c>
      <c r="ET30" s="190"/>
      <c r="EU30" s="190">
        <f>IF(ET30="x",15,0)+IF(ET31="x",5,0)+IF(ET32="x",15,0)+IF(ET33="x",10,0)+IF(ET34="x",15,0)+IF(ET35="x",10,0)+IF(ET36="x",30,0)</f>
        <v>0</v>
      </c>
      <c r="EV30" s="469">
        <f>IF(EU30&lt;=50,0,IF(EU30&lt;=75,1,IF(EU30&lt;=100,2,"Error")))</f>
        <v>0</v>
      </c>
      <c r="EW30" s="64" t="s">
        <v>228</v>
      </c>
      <c r="EX30" s="190"/>
      <c r="EY30" s="190">
        <f>IF(EX30="x",15,0)+IF(EX31="x",5,0)+IF(EX32="x",15,0)+IF(EX33="x",10,0)+IF(EX34="x",15,0)+IF(EX35="x",10,0)+IF(EX36="x",30,0)</f>
        <v>0</v>
      </c>
      <c r="EZ30" s="469">
        <f>IF(EY30&lt;=50,0,IF(EY30&lt;=75,1,IF(EY30&lt;=100,2,"Error")))</f>
        <v>0</v>
      </c>
      <c r="FA30" s="64" t="s">
        <v>228</v>
      </c>
      <c r="FB30" s="190"/>
      <c r="FC30" s="190">
        <f>IF(FB30="x",15,0)+IF(FB31="x",5,0)+IF(FB32="x",15,0)+IF(FB33="x",10,0)+IF(FB34="x",15,0)+IF(FB35="x",10,0)+IF(FB36="x",30,0)</f>
        <v>0</v>
      </c>
      <c r="FD30" s="469">
        <f>IF(FC30&lt;=50,0,IF(FC30&lt;=75,1,IF(FC30&lt;=100,2,"Error")))</f>
        <v>0</v>
      </c>
      <c r="FE30" s="64" t="s">
        <v>228</v>
      </c>
      <c r="FF30" s="190"/>
      <c r="FG30" s="190">
        <f>IF(FF30="x",15,0)+IF(FF31="x",5,0)+IF(FF32="x",15,0)+IF(FF33="x",10,0)+IF(FF34="x",15,0)+IF(FF35="x",10,0)+IF(FF36="x",30,0)</f>
        <v>0</v>
      </c>
      <c r="FH30" s="469">
        <f>IF(FG30&lt;=50,0,IF(FG30&lt;=75,1,IF(FG30&lt;=100,2,"Error")))</f>
        <v>0</v>
      </c>
      <c r="FI30" s="64" t="s">
        <v>228</v>
      </c>
      <c r="FJ30" s="190"/>
      <c r="FK30" s="190">
        <f>IF(FJ30="x",15,0)+IF(FJ31="x",5,0)+IF(FJ32="x",15,0)+IF(FJ33="x",10,0)+IF(FJ34="x",15,0)+IF(FJ35="x",10,0)+IF(FJ36="x",30,0)</f>
        <v>0</v>
      </c>
      <c r="FL30" s="469">
        <f>IF(FK30&lt;=50,0,IF(FK30&lt;=75,1,IF(FK30&lt;=100,2,"Error")))</f>
        <v>0</v>
      </c>
      <c r="FM30" s="64" t="s">
        <v>228</v>
      </c>
      <c r="FN30" s="190"/>
      <c r="FO30" s="190">
        <f>IF(FN30="x",15,0)+IF(FN31="x",5,0)+IF(FN32="x",15,0)+IF(FN33="x",10,0)+IF(FN34="x",15,0)+IF(FN35="x",10,0)+IF(FN36="x",30,0)</f>
        <v>0</v>
      </c>
      <c r="FP30" s="469">
        <f>IF(FO30&lt;=50,0,IF(FO30&lt;=75,1,IF(FO30&lt;=100,2,"Error")))</f>
        <v>0</v>
      </c>
      <c r="FQ30" s="64" t="s">
        <v>228</v>
      </c>
      <c r="FR30" s="190"/>
      <c r="FS30" s="190">
        <f>IF(FR30="x",15,0)+IF(FR31="x",5,0)+IF(FR32="x",15,0)+IF(FR33="x",10,0)+IF(FR34="x",15,0)+IF(FR35="x",10,0)+IF(FR36="x",30,0)</f>
        <v>0</v>
      </c>
      <c r="FT30" s="469">
        <f>IF(FS30&lt;=50,0,IF(FS30&lt;=75,1,IF(FS30&lt;=100,2,"Error")))</f>
        <v>0</v>
      </c>
      <c r="FU30" s="64" t="s">
        <v>228</v>
      </c>
      <c r="FV30" s="190"/>
      <c r="FW30" s="190">
        <f>IF(FV30="x",15,0)+IF(FV31="x",5,0)+IF(FV32="x",15,0)+IF(FV33="x",10,0)+IF(FV34="x",15,0)+IF(FV35="x",10,0)+IF(FV36="x",30,0)</f>
        <v>0</v>
      </c>
      <c r="FX30" s="469">
        <f>IF(FW30&lt;=50,0,IF(FW30&lt;=75,1,IF(FW30&lt;=100,2,"Error")))</f>
        <v>0</v>
      </c>
      <c r="FY30" s="64" t="s">
        <v>228</v>
      </c>
      <c r="FZ30" s="190"/>
      <c r="GA30" s="190">
        <f>IF(FZ30="x",15,0)+IF(FZ31="x",5,0)+IF(FZ32="x",15,0)+IF(FZ33="x",10,0)+IF(FZ34="x",15,0)+IF(FZ35="x",10,0)+IF(FZ36="x",30,0)</f>
        <v>0</v>
      </c>
      <c r="GB30" s="469">
        <f>IF(GA30&lt;=50,0,IF(GA30&lt;=75,1,IF(GA30&lt;=100,2,"Error")))</f>
        <v>0</v>
      </c>
      <c r="GC30" s="64" t="s">
        <v>228</v>
      </c>
      <c r="GD30" s="190"/>
      <c r="GE30" s="190">
        <f>IF(GD30="x",15,0)+IF(GD31="x",5,0)+IF(GD32="x",15,0)+IF(GD33="x",10,0)+IF(GD34="x",15,0)+IF(GD35="x",10,0)+IF(GD36="x",30,0)</f>
        <v>0</v>
      </c>
      <c r="GF30" s="469">
        <f>IF(GE30&lt;=50,0,IF(GE30&lt;=75,1,IF(GE30&lt;=100,2,"Error")))</f>
        <v>0</v>
      </c>
      <c r="GG30" s="64" t="s">
        <v>228</v>
      </c>
      <c r="GH30" s="190"/>
      <c r="GI30" s="190">
        <f>IF(GH30="x",15,0)+IF(GH31="x",5,0)+IF(GH32="x",15,0)+IF(GH33="x",10,0)+IF(GH34="x",15,0)+IF(GH35="x",10,0)+IF(GH36="x",30,0)</f>
        <v>0</v>
      </c>
      <c r="GJ30" s="469">
        <f>IF(GI30&lt;=50,0,IF(GI30&lt;=75,1,IF(GI30&lt;=100,2,"Error")))</f>
        <v>0</v>
      </c>
      <c r="GK30" s="64" t="s">
        <v>228</v>
      </c>
      <c r="GL30" s="190"/>
      <c r="GM30" s="190">
        <f>IF(GL30="x",15,0)+IF(GL31="x",5,0)+IF(GL32="x",15,0)+IF(GL33="x",10,0)+IF(GL34="x",15,0)+IF(GL35="x",10,0)+IF(GL36="x",30,0)</f>
        <v>0</v>
      </c>
      <c r="GN30" s="469">
        <f>IF(GM30&lt;=50,0,IF(GM30&lt;=75,1,IF(GM30&lt;=100,2,"Error")))</f>
        <v>0</v>
      </c>
      <c r="GO30" s="64" t="s">
        <v>228</v>
      </c>
      <c r="GP30" s="190"/>
      <c r="GQ30" s="190">
        <f>IF(GP30="x",15,0)+IF(GP31="x",5,0)+IF(GP32="x",15,0)+IF(GP33="x",10,0)+IF(GP34="x",15,0)+IF(GP35="x",10,0)+IF(GP36="x",30,0)</f>
        <v>0</v>
      </c>
      <c r="GR30" s="469">
        <f>IF(GQ30&lt;=50,0,IF(GQ30&lt;=75,1,IF(GQ30&lt;=100,2,"Error")))</f>
        <v>0</v>
      </c>
      <c r="GS30" s="64" t="s">
        <v>228</v>
      </c>
      <c r="GT30" s="190"/>
      <c r="GU30" s="190">
        <f>IF(GT30="x",15,0)+IF(GT31="x",5,0)+IF(GT32="x",15,0)+IF(GT33="x",10,0)+IF(GT34="x",15,0)+IF(GT35="x",10,0)+IF(GT36="x",30,0)</f>
        <v>0</v>
      </c>
      <c r="GV30" s="469">
        <f>IF(GU30&lt;=50,0,IF(GU30&lt;=75,1,IF(GU30&lt;=100,2,"Error")))</f>
        <v>0</v>
      </c>
      <c r="GW30" s="64" t="s">
        <v>228</v>
      </c>
      <c r="GX30" s="190"/>
      <c r="GY30" s="190">
        <f>IF(GX30="x",15,0)+IF(GX31="x",5,0)+IF(GX32="x",15,0)+IF(GX33="x",10,0)+IF(GX34="x",15,0)+IF(GX35="x",10,0)+IF(GX36="x",30,0)</f>
        <v>0</v>
      </c>
      <c r="GZ30" s="469">
        <f>IF(GY30&lt;=50,0,IF(GY30&lt;=75,1,IF(GY30&lt;=100,2,"Error")))</f>
        <v>0</v>
      </c>
      <c r="HA30" s="64" t="s">
        <v>228</v>
      </c>
      <c r="HB30" s="190"/>
      <c r="HC30" s="190">
        <f>IF(HB30="x",15,0)+IF(HB31="x",5,0)+IF(HB32="x",15,0)+IF(HB33="x",10,0)+IF(HB34="x",15,0)+IF(HB35="x",10,0)+IF(HB36="x",30,0)</f>
        <v>0</v>
      </c>
      <c r="HD30" s="469">
        <f>IF(HC30&lt;=50,0,IF(HC30&lt;=75,1,IF(HC30&lt;=100,2,"Error")))</f>
        <v>0</v>
      </c>
      <c r="HE30" s="64" t="s">
        <v>228</v>
      </c>
      <c r="HF30" s="190"/>
      <c r="HG30" s="190">
        <f>IF(HF30="x",15,0)+IF(HF31="x",5,0)+IF(HF32="x",15,0)+IF(HF33="x",10,0)+IF(HF34="x",15,0)+IF(HF35="x",10,0)+IF(HF36="x",30,0)</f>
        <v>0</v>
      </c>
      <c r="HH30" s="469">
        <f>IF(HG30&lt;=50,0,IF(HG30&lt;=75,1,IF(HG30&lt;=100,2,"Error")))</f>
        <v>0</v>
      </c>
      <c r="HI30" s="64" t="s">
        <v>228</v>
      </c>
      <c r="HJ30" s="190"/>
      <c r="HK30" s="190">
        <f>IF(HJ30="x",15,0)+IF(HJ31="x",5,0)+IF(HJ32="x",15,0)+IF(HJ33="x",10,0)+IF(HJ34="x",15,0)+IF(HJ35="x",10,0)+IF(HJ36="x",30,0)</f>
        <v>0</v>
      </c>
      <c r="HL30" s="469">
        <f>IF(HK30&lt;=50,0,IF(HK30&lt;=75,1,IF(HK30&lt;=100,2,"Error")))</f>
        <v>0</v>
      </c>
      <c r="HM30" s="64" t="s">
        <v>228</v>
      </c>
      <c r="HN30" s="190"/>
      <c r="HO30" s="190">
        <f>IF(HN30="x",15,0)+IF(HN31="x",5,0)+IF(HN32="x",15,0)+IF(HN33="x",10,0)+IF(HN34="x",15,0)+IF(HN35="x",10,0)+IF(HN36="x",30,0)</f>
        <v>0</v>
      </c>
      <c r="HP30" s="469">
        <f>IF(HO30&lt;=50,0,IF(HO30&lt;=75,1,IF(HO30&lt;=100,2,"Error")))</f>
        <v>0</v>
      </c>
      <c r="HQ30" s="64" t="s">
        <v>228</v>
      </c>
      <c r="HR30" s="190"/>
      <c r="HS30" s="190">
        <f>IF(HR30="x",15,0)+IF(HR31="x",5,0)+IF(HR32="x",15,0)+IF(HR33="x",10,0)+IF(HR34="x",15,0)+IF(HR35="x",10,0)+IF(HR36="x",30,0)</f>
        <v>0</v>
      </c>
      <c r="HT30" s="469">
        <f>IF(HS30&lt;=50,0,IF(HS30&lt;=75,1,IF(HS30&lt;=100,2,"Error")))</f>
        <v>0</v>
      </c>
      <c r="HU30" s="64" t="s">
        <v>228</v>
      </c>
      <c r="HV30" s="190"/>
      <c r="HW30" s="190">
        <f>IF(HV30="x",15,0)+IF(HV31="x",5,0)+IF(HV32="x",15,0)+IF(HV33="x",10,0)+IF(HV34="x",15,0)+IF(HV35="x",10,0)+IF(HV36="x",30,0)</f>
        <v>0</v>
      </c>
      <c r="HX30" s="469">
        <f>IF(HW30&lt;=50,0,IF(HW30&lt;=75,1,IF(HW30&lt;=100,2,"Error")))</f>
        <v>0</v>
      </c>
      <c r="HY30" s="64" t="s">
        <v>228</v>
      </c>
      <c r="HZ30" s="190"/>
      <c r="IA30" s="190">
        <f>IF(HZ30="x",15,0)+IF(HZ31="x",5,0)+IF(HZ32="x",15,0)+IF(HZ33="x",10,0)+IF(HZ34="x",15,0)+IF(HZ35="x",10,0)+IF(HZ36="x",30,0)</f>
        <v>0</v>
      </c>
      <c r="IB30" s="469">
        <f>IF(IA30&lt;=50,0,IF(IA30&lt;=75,1,IF(IA30&lt;=100,2,"Error")))</f>
        <v>0</v>
      </c>
      <c r="IC30" s="64" t="s">
        <v>228</v>
      </c>
      <c r="ID30" s="190"/>
      <c r="IE30" s="190">
        <f>IF(ID30="x",15,0)+IF(ID31="x",5,0)+IF(ID32="x",15,0)+IF(ID33="x",10,0)+IF(ID34="x",15,0)+IF(ID35="x",10,0)+IF(ID36="x",30,0)</f>
        <v>0</v>
      </c>
      <c r="IF30" s="469">
        <f>IF(IE30&lt;=50,0,IF(IE30&lt;=75,1,IF(IE30&lt;=100,2,"Error")))</f>
        <v>0</v>
      </c>
      <c r="IG30" s="64" t="s">
        <v>228</v>
      </c>
      <c r="IH30" s="190"/>
      <c r="II30" s="190">
        <f>IF(IH30="x",15,0)+IF(IH31="x",5,0)+IF(IH32="x",15,0)+IF(IH33="x",10,0)+IF(IH34="x",15,0)+IF(IH35="x",10,0)+IF(IH36="x",30,0)</f>
        <v>0</v>
      </c>
      <c r="IJ30" s="469">
        <f>IF(II30&lt;=50,0,IF(II30&lt;=75,1,IF(II30&lt;=100,2,"Error")))</f>
        <v>0</v>
      </c>
      <c r="IK30" s="64" t="s">
        <v>228</v>
      </c>
      <c r="IL30" s="190"/>
      <c r="IM30" s="190">
        <f>IF(IL30="x",15,0)+IF(IL31="x",5,0)+IF(IL32="x",15,0)+IF(IL33="x",10,0)+IF(IL34="x",15,0)+IF(IL35="x",10,0)+IF(IL36="x",30,0)</f>
        <v>0</v>
      </c>
      <c r="IN30" s="469">
        <f>IF(IM30&lt;=50,0,IF(IM30&lt;=75,1,IF(IM30&lt;=100,2,"Error")))</f>
        <v>0</v>
      </c>
    </row>
    <row r="31" spans="1:248" ht="22.5" x14ac:dyDescent="0.25">
      <c r="A31" s="64" t="s">
        <v>229</v>
      </c>
      <c r="B31" s="144"/>
      <c r="C31" s="64"/>
      <c r="D31" s="469"/>
      <c r="E31" s="64" t="s">
        <v>229</v>
      </c>
      <c r="F31" s="144"/>
      <c r="G31" s="64"/>
      <c r="H31" s="469"/>
      <c r="I31" s="64" t="s">
        <v>229</v>
      </c>
      <c r="J31" s="144"/>
      <c r="K31" s="64"/>
      <c r="L31" s="469"/>
      <c r="M31" s="64" t="s">
        <v>229</v>
      </c>
      <c r="N31" s="144"/>
      <c r="O31" s="64"/>
      <c r="P31" s="493"/>
      <c r="Q31" s="64" t="s">
        <v>229</v>
      </c>
      <c r="R31" s="181"/>
      <c r="S31" s="64"/>
      <c r="T31" s="469"/>
      <c r="U31" s="64" t="s">
        <v>229</v>
      </c>
      <c r="V31" s="144"/>
      <c r="W31" s="64"/>
      <c r="X31" s="469"/>
      <c r="Y31" s="64" t="s">
        <v>229</v>
      </c>
      <c r="Z31" s="144"/>
      <c r="AA31" s="64"/>
      <c r="AB31" s="469"/>
      <c r="AC31" s="64" t="s">
        <v>229</v>
      </c>
      <c r="AD31" s="144"/>
      <c r="AE31" s="64"/>
      <c r="AF31" s="469"/>
      <c r="AG31" s="64" t="s">
        <v>229</v>
      </c>
      <c r="AH31" s="144"/>
      <c r="AI31" s="64"/>
      <c r="AJ31" s="469"/>
      <c r="AK31" s="64" t="s">
        <v>229</v>
      </c>
      <c r="AL31" s="144"/>
      <c r="AM31" s="64"/>
      <c r="AN31" s="469"/>
      <c r="AO31" s="64" t="s">
        <v>229</v>
      </c>
      <c r="AP31" s="154"/>
      <c r="AQ31" s="64"/>
      <c r="AR31" s="469"/>
      <c r="AS31" s="64" t="s">
        <v>229</v>
      </c>
      <c r="AT31" s="154"/>
      <c r="AU31" s="64"/>
      <c r="AV31" s="469"/>
      <c r="AW31" s="64" t="s">
        <v>229</v>
      </c>
      <c r="AX31" s="154"/>
      <c r="AY31" s="64"/>
      <c r="AZ31" s="469"/>
      <c r="BA31" s="64" t="s">
        <v>229</v>
      </c>
      <c r="BB31" s="154"/>
      <c r="BC31" s="64"/>
      <c r="BD31" s="469"/>
      <c r="BE31" s="64" t="s">
        <v>229</v>
      </c>
      <c r="BF31" s="154"/>
      <c r="BG31" s="64"/>
      <c r="BH31" s="469"/>
      <c r="BI31" s="64" t="s">
        <v>229</v>
      </c>
      <c r="BJ31" s="154"/>
      <c r="BK31" s="64"/>
      <c r="BL31" s="469"/>
      <c r="BM31" s="64" t="s">
        <v>229</v>
      </c>
      <c r="BN31" s="154"/>
      <c r="BO31" s="64"/>
      <c r="BP31" s="469"/>
      <c r="BQ31" s="64" t="s">
        <v>229</v>
      </c>
      <c r="BR31" s="154"/>
      <c r="BS31" s="64"/>
      <c r="BT31" s="469"/>
      <c r="BU31" s="64" t="s">
        <v>229</v>
      </c>
      <c r="BV31" s="154"/>
      <c r="BW31" s="64"/>
      <c r="BX31" s="469"/>
      <c r="BY31" s="64" t="s">
        <v>229</v>
      </c>
      <c r="BZ31" s="154"/>
      <c r="CA31" s="64"/>
      <c r="CB31" s="469"/>
      <c r="CC31" s="64" t="s">
        <v>229</v>
      </c>
      <c r="CD31" s="154"/>
      <c r="CE31" s="64"/>
      <c r="CF31" s="469"/>
      <c r="CG31" s="64" t="s">
        <v>229</v>
      </c>
      <c r="CH31" s="154"/>
      <c r="CI31" s="64"/>
      <c r="CJ31" s="469"/>
      <c r="CK31" s="64" t="s">
        <v>229</v>
      </c>
      <c r="CL31" s="154"/>
      <c r="CM31" s="64"/>
      <c r="CN31" s="469"/>
      <c r="CO31" s="64" t="s">
        <v>229</v>
      </c>
      <c r="CP31" s="176"/>
      <c r="CQ31" s="64"/>
      <c r="CR31" s="469"/>
      <c r="CS31" s="64" t="s">
        <v>229</v>
      </c>
      <c r="CT31" s="176"/>
      <c r="CU31" s="64"/>
      <c r="CV31" s="469"/>
      <c r="CW31" s="64" t="s">
        <v>229</v>
      </c>
      <c r="CX31" s="176"/>
      <c r="CY31" s="64"/>
      <c r="CZ31" s="469"/>
      <c r="DA31" s="64" t="s">
        <v>229</v>
      </c>
      <c r="DB31" s="176"/>
      <c r="DC31" s="64"/>
      <c r="DD31" s="469"/>
      <c r="DE31" s="64" t="s">
        <v>229</v>
      </c>
      <c r="DF31" s="176"/>
      <c r="DG31" s="64"/>
      <c r="DH31" s="469"/>
      <c r="DI31" s="64" t="s">
        <v>229</v>
      </c>
      <c r="DJ31" s="190"/>
      <c r="DK31" s="64"/>
      <c r="DL31" s="469"/>
      <c r="DM31" s="64" t="s">
        <v>229</v>
      </c>
      <c r="DN31" s="190"/>
      <c r="DO31" s="64"/>
      <c r="DP31" s="469"/>
      <c r="DQ31" s="64" t="s">
        <v>229</v>
      </c>
      <c r="DR31" s="190"/>
      <c r="DS31" s="64"/>
      <c r="DT31" s="469"/>
      <c r="DU31" s="64" t="s">
        <v>229</v>
      </c>
      <c r="DV31" s="190"/>
      <c r="DW31" s="64"/>
      <c r="DX31" s="469"/>
      <c r="DY31" s="64" t="s">
        <v>229</v>
      </c>
      <c r="DZ31" s="190"/>
      <c r="EA31" s="64"/>
      <c r="EB31" s="469"/>
      <c r="EC31" s="64" t="s">
        <v>229</v>
      </c>
      <c r="ED31" s="190"/>
      <c r="EE31" s="64"/>
      <c r="EF31" s="469"/>
      <c r="EG31" s="64" t="s">
        <v>229</v>
      </c>
      <c r="EH31" s="225" t="s">
        <v>414</v>
      </c>
      <c r="EI31" s="64"/>
      <c r="EJ31" s="469"/>
      <c r="EK31" s="64" t="s">
        <v>229</v>
      </c>
      <c r="EL31" s="190"/>
      <c r="EM31" s="64"/>
      <c r="EN31" s="469"/>
      <c r="EO31" s="64" t="s">
        <v>229</v>
      </c>
      <c r="EP31" s="190"/>
      <c r="EQ31" s="64"/>
      <c r="ER31" s="469"/>
      <c r="ES31" s="64" t="s">
        <v>229</v>
      </c>
      <c r="ET31" s="190"/>
      <c r="EU31" s="64"/>
      <c r="EV31" s="469"/>
      <c r="EW31" s="64" t="s">
        <v>229</v>
      </c>
      <c r="EX31" s="190"/>
      <c r="EY31" s="64"/>
      <c r="EZ31" s="469"/>
      <c r="FA31" s="64" t="s">
        <v>229</v>
      </c>
      <c r="FB31" s="190"/>
      <c r="FC31" s="64"/>
      <c r="FD31" s="469"/>
      <c r="FE31" s="64" t="s">
        <v>229</v>
      </c>
      <c r="FF31" s="190"/>
      <c r="FG31" s="64"/>
      <c r="FH31" s="469"/>
      <c r="FI31" s="64" t="s">
        <v>229</v>
      </c>
      <c r="FJ31" s="190"/>
      <c r="FK31" s="64"/>
      <c r="FL31" s="469"/>
      <c r="FM31" s="64" t="s">
        <v>229</v>
      </c>
      <c r="FN31" s="190"/>
      <c r="FO31" s="64"/>
      <c r="FP31" s="469"/>
      <c r="FQ31" s="64" t="s">
        <v>229</v>
      </c>
      <c r="FR31" s="190"/>
      <c r="FS31" s="64"/>
      <c r="FT31" s="469"/>
      <c r="FU31" s="64" t="s">
        <v>229</v>
      </c>
      <c r="FV31" s="190"/>
      <c r="FW31" s="64"/>
      <c r="FX31" s="469"/>
      <c r="FY31" s="64" t="s">
        <v>229</v>
      </c>
      <c r="FZ31" s="190"/>
      <c r="GA31" s="64"/>
      <c r="GB31" s="469"/>
      <c r="GC31" s="64" t="s">
        <v>229</v>
      </c>
      <c r="GD31" s="190"/>
      <c r="GE31" s="64"/>
      <c r="GF31" s="469"/>
      <c r="GG31" s="64" t="s">
        <v>229</v>
      </c>
      <c r="GH31" s="190"/>
      <c r="GI31" s="64"/>
      <c r="GJ31" s="469"/>
      <c r="GK31" s="64" t="s">
        <v>229</v>
      </c>
      <c r="GL31" s="190"/>
      <c r="GM31" s="64"/>
      <c r="GN31" s="469"/>
      <c r="GO31" s="64" t="s">
        <v>229</v>
      </c>
      <c r="GP31" s="190"/>
      <c r="GQ31" s="64"/>
      <c r="GR31" s="469"/>
      <c r="GS31" s="64" t="s">
        <v>229</v>
      </c>
      <c r="GT31" s="190"/>
      <c r="GU31" s="64"/>
      <c r="GV31" s="469"/>
      <c r="GW31" s="64" t="s">
        <v>229</v>
      </c>
      <c r="GX31" s="190"/>
      <c r="GY31" s="64"/>
      <c r="GZ31" s="469"/>
      <c r="HA31" s="64" t="s">
        <v>229</v>
      </c>
      <c r="HB31" s="190"/>
      <c r="HC31" s="64"/>
      <c r="HD31" s="469"/>
      <c r="HE31" s="64" t="s">
        <v>229</v>
      </c>
      <c r="HF31" s="190"/>
      <c r="HG31" s="64"/>
      <c r="HH31" s="469"/>
      <c r="HI31" s="64" t="s">
        <v>229</v>
      </c>
      <c r="HJ31" s="190"/>
      <c r="HK31" s="64"/>
      <c r="HL31" s="469"/>
      <c r="HM31" s="64" t="s">
        <v>229</v>
      </c>
      <c r="HN31" s="190"/>
      <c r="HO31" s="64"/>
      <c r="HP31" s="469"/>
      <c r="HQ31" s="64" t="s">
        <v>229</v>
      </c>
      <c r="HR31" s="190"/>
      <c r="HS31" s="64"/>
      <c r="HT31" s="469"/>
      <c r="HU31" s="64" t="s">
        <v>229</v>
      </c>
      <c r="HV31" s="190"/>
      <c r="HW31" s="64"/>
      <c r="HX31" s="469"/>
      <c r="HY31" s="64" t="s">
        <v>229</v>
      </c>
      <c r="HZ31" s="190"/>
      <c r="IA31" s="64"/>
      <c r="IB31" s="469"/>
      <c r="IC31" s="64" t="s">
        <v>229</v>
      </c>
      <c r="ID31" s="190"/>
      <c r="IE31" s="64"/>
      <c r="IF31" s="469"/>
      <c r="IG31" s="64" t="s">
        <v>229</v>
      </c>
      <c r="IH31" s="190"/>
      <c r="II31" s="64"/>
      <c r="IJ31" s="469"/>
      <c r="IK31" s="64" t="s">
        <v>229</v>
      </c>
      <c r="IL31" s="190"/>
      <c r="IM31" s="64"/>
      <c r="IN31" s="469"/>
    </row>
    <row r="32" spans="1:248" ht="22.5" customHeight="1" x14ac:dyDescent="0.25">
      <c r="A32" s="64" t="s">
        <v>230</v>
      </c>
      <c r="B32" s="144"/>
      <c r="C32" s="64"/>
      <c r="D32" s="469"/>
      <c r="E32" s="64" t="s">
        <v>230</v>
      </c>
      <c r="F32" s="144"/>
      <c r="G32" s="64"/>
      <c r="H32" s="469"/>
      <c r="I32" s="64" t="s">
        <v>230</v>
      </c>
      <c r="J32" s="144"/>
      <c r="K32" s="64"/>
      <c r="L32" s="469"/>
      <c r="M32" s="64" t="s">
        <v>230</v>
      </c>
      <c r="N32" s="144"/>
      <c r="O32" s="64"/>
      <c r="P32" s="493"/>
      <c r="Q32" s="64" t="s">
        <v>230</v>
      </c>
      <c r="R32" s="181"/>
      <c r="S32" s="64"/>
      <c r="T32" s="469"/>
      <c r="U32" s="64" t="s">
        <v>230</v>
      </c>
      <c r="V32" s="144"/>
      <c r="W32" s="64"/>
      <c r="X32" s="469"/>
      <c r="Y32" s="64" t="s">
        <v>230</v>
      </c>
      <c r="Z32" s="144"/>
      <c r="AA32" s="64"/>
      <c r="AB32" s="469"/>
      <c r="AC32" s="64" t="s">
        <v>230</v>
      </c>
      <c r="AD32" s="144"/>
      <c r="AE32" s="64"/>
      <c r="AF32" s="469"/>
      <c r="AG32" s="64" t="s">
        <v>230</v>
      </c>
      <c r="AH32" s="144"/>
      <c r="AI32" s="64"/>
      <c r="AJ32" s="469"/>
      <c r="AK32" s="64" t="s">
        <v>230</v>
      </c>
      <c r="AL32" s="144"/>
      <c r="AM32" s="64"/>
      <c r="AN32" s="469"/>
      <c r="AO32" s="64" t="s">
        <v>230</v>
      </c>
      <c r="AP32" s="154"/>
      <c r="AQ32" s="64"/>
      <c r="AR32" s="469"/>
      <c r="AS32" s="64" t="s">
        <v>230</v>
      </c>
      <c r="AT32" s="154"/>
      <c r="AU32" s="64"/>
      <c r="AV32" s="469"/>
      <c r="AW32" s="64" t="s">
        <v>230</v>
      </c>
      <c r="AX32" s="154"/>
      <c r="AY32" s="64"/>
      <c r="AZ32" s="469"/>
      <c r="BA32" s="64" t="s">
        <v>230</v>
      </c>
      <c r="BB32" s="154"/>
      <c r="BC32" s="64"/>
      <c r="BD32" s="469"/>
      <c r="BE32" s="64" t="s">
        <v>230</v>
      </c>
      <c r="BF32" s="154"/>
      <c r="BG32" s="64"/>
      <c r="BH32" s="469"/>
      <c r="BI32" s="64" t="s">
        <v>230</v>
      </c>
      <c r="BJ32" s="154"/>
      <c r="BK32" s="64"/>
      <c r="BL32" s="469"/>
      <c r="BM32" s="64" t="s">
        <v>230</v>
      </c>
      <c r="BN32" s="154"/>
      <c r="BO32" s="64"/>
      <c r="BP32" s="469"/>
      <c r="BQ32" s="64" t="s">
        <v>230</v>
      </c>
      <c r="BR32" s="154"/>
      <c r="BS32" s="64"/>
      <c r="BT32" s="469"/>
      <c r="BU32" s="64" t="s">
        <v>230</v>
      </c>
      <c r="BV32" s="154"/>
      <c r="BW32" s="64"/>
      <c r="BX32" s="469"/>
      <c r="BY32" s="64" t="s">
        <v>230</v>
      </c>
      <c r="BZ32" s="154"/>
      <c r="CA32" s="64"/>
      <c r="CB32" s="469"/>
      <c r="CC32" s="64" t="s">
        <v>230</v>
      </c>
      <c r="CD32" s="154"/>
      <c r="CE32" s="64"/>
      <c r="CF32" s="469"/>
      <c r="CG32" s="64" t="s">
        <v>230</v>
      </c>
      <c r="CH32" s="154"/>
      <c r="CI32" s="64"/>
      <c r="CJ32" s="469"/>
      <c r="CK32" s="64" t="s">
        <v>230</v>
      </c>
      <c r="CL32" s="154"/>
      <c r="CM32" s="64"/>
      <c r="CN32" s="469"/>
      <c r="CO32" s="64" t="s">
        <v>230</v>
      </c>
      <c r="CP32" s="176"/>
      <c r="CQ32" s="64"/>
      <c r="CR32" s="469"/>
      <c r="CS32" s="64" t="s">
        <v>230</v>
      </c>
      <c r="CT32" s="176"/>
      <c r="CU32" s="64"/>
      <c r="CV32" s="469"/>
      <c r="CW32" s="64" t="s">
        <v>230</v>
      </c>
      <c r="CX32" s="176"/>
      <c r="CY32" s="64"/>
      <c r="CZ32" s="469"/>
      <c r="DA32" s="64" t="s">
        <v>230</v>
      </c>
      <c r="DB32" s="176"/>
      <c r="DC32" s="64"/>
      <c r="DD32" s="469"/>
      <c r="DE32" s="64" t="s">
        <v>230</v>
      </c>
      <c r="DF32" s="176"/>
      <c r="DG32" s="64"/>
      <c r="DH32" s="469"/>
      <c r="DI32" s="64" t="s">
        <v>230</v>
      </c>
      <c r="DJ32" s="190"/>
      <c r="DK32" s="64"/>
      <c r="DL32" s="469"/>
      <c r="DM32" s="64" t="s">
        <v>230</v>
      </c>
      <c r="DN32" s="190"/>
      <c r="DO32" s="64"/>
      <c r="DP32" s="469"/>
      <c r="DQ32" s="64" t="s">
        <v>230</v>
      </c>
      <c r="DR32" s="190"/>
      <c r="DS32" s="64"/>
      <c r="DT32" s="469"/>
      <c r="DU32" s="64" t="s">
        <v>230</v>
      </c>
      <c r="DV32" s="190"/>
      <c r="DW32" s="64"/>
      <c r="DX32" s="469"/>
      <c r="DY32" s="64" t="s">
        <v>230</v>
      </c>
      <c r="DZ32" s="190"/>
      <c r="EA32" s="64"/>
      <c r="EB32" s="469"/>
      <c r="EC32" s="64" t="s">
        <v>230</v>
      </c>
      <c r="ED32" s="190"/>
      <c r="EE32" s="64"/>
      <c r="EF32" s="469"/>
      <c r="EG32" s="64" t="s">
        <v>230</v>
      </c>
      <c r="EH32" s="225"/>
      <c r="EI32" s="64"/>
      <c r="EJ32" s="469"/>
      <c r="EK32" s="64" t="s">
        <v>230</v>
      </c>
      <c r="EL32" s="190"/>
      <c r="EM32" s="64"/>
      <c r="EN32" s="469"/>
      <c r="EO32" s="64" t="s">
        <v>230</v>
      </c>
      <c r="EP32" s="190"/>
      <c r="EQ32" s="64"/>
      <c r="ER32" s="469"/>
      <c r="ES32" s="64" t="s">
        <v>230</v>
      </c>
      <c r="ET32" s="190"/>
      <c r="EU32" s="64"/>
      <c r="EV32" s="469"/>
      <c r="EW32" s="64" t="s">
        <v>230</v>
      </c>
      <c r="EX32" s="190"/>
      <c r="EY32" s="64"/>
      <c r="EZ32" s="469"/>
      <c r="FA32" s="64" t="s">
        <v>230</v>
      </c>
      <c r="FB32" s="190"/>
      <c r="FC32" s="64"/>
      <c r="FD32" s="469"/>
      <c r="FE32" s="64" t="s">
        <v>230</v>
      </c>
      <c r="FF32" s="190"/>
      <c r="FG32" s="64"/>
      <c r="FH32" s="469"/>
      <c r="FI32" s="64" t="s">
        <v>230</v>
      </c>
      <c r="FJ32" s="190"/>
      <c r="FK32" s="64"/>
      <c r="FL32" s="469"/>
      <c r="FM32" s="64" t="s">
        <v>230</v>
      </c>
      <c r="FN32" s="190"/>
      <c r="FO32" s="64"/>
      <c r="FP32" s="469"/>
      <c r="FQ32" s="64" t="s">
        <v>230</v>
      </c>
      <c r="FR32" s="190"/>
      <c r="FS32" s="64"/>
      <c r="FT32" s="469"/>
      <c r="FU32" s="64" t="s">
        <v>230</v>
      </c>
      <c r="FV32" s="190"/>
      <c r="FW32" s="64"/>
      <c r="FX32" s="469"/>
      <c r="FY32" s="64" t="s">
        <v>230</v>
      </c>
      <c r="FZ32" s="190"/>
      <c r="GA32" s="64"/>
      <c r="GB32" s="469"/>
      <c r="GC32" s="64" t="s">
        <v>230</v>
      </c>
      <c r="GD32" s="190"/>
      <c r="GE32" s="64"/>
      <c r="GF32" s="469"/>
      <c r="GG32" s="64" t="s">
        <v>230</v>
      </c>
      <c r="GH32" s="190"/>
      <c r="GI32" s="64"/>
      <c r="GJ32" s="469"/>
      <c r="GK32" s="64" t="s">
        <v>230</v>
      </c>
      <c r="GL32" s="190"/>
      <c r="GM32" s="64"/>
      <c r="GN32" s="469"/>
      <c r="GO32" s="64" t="s">
        <v>230</v>
      </c>
      <c r="GP32" s="190"/>
      <c r="GQ32" s="64"/>
      <c r="GR32" s="469"/>
      <c r="GS32" s="64" t="s">
        <v>230</v>
      </c>
      <c r="GT32" s="190"/>
      <c r="GU32" s="64"/>
      <c r="GV32" s="469"/>
      <c r="GW32" s="64" t="s">
        <v>230</v>
      </c>
      <c r="GX32" s="190"/>
      <c r="GY32" s="64"/>
      <c r="GZ32" s="469"/>
      <c r="HA32" s="64" t="s">
        <v>230</v>
      </c>
      <c r="HB32" s="190"/>
      <c r="HC32" s="64"/>
      <c r="HD32" s="469"/>
      <c r="HE32" s="64" t="s">
        <v>230</v>
      </c>
      <c r="HF32" s="190"/>
      <c r="HG32" s="64"/>
      <c r="HH32" s="469"/>
      <c r="HI32" s="64" t="s">
        <v>230</v>
      </c>
      <c r="HJ32" s="190"/>
      <c r="HK32" s="64"/>
      <c r="HL32" s="469"/>
      <c r="HM32" s="64" t="s">
        <v>230</v>
      </c>
      <c r="HN32" s="190"/>
      <c r="HO32" s="64"/>
      <c r="HP32" s="469"/>
      <c r="HQ32" s="64" t="s">
        <v>230</v>
      </c>
      <c r="HR32" s="190"/>
      <c r="HS32" s="64"/>
      <c r="HT32" s="469"/>
      <c r="HU32" s="64" t="s">
        <v>230</v>
      </c>
      <c r="HV32" s="190"/>
      <c r="HW32" s="64"/>
      <c r="HX32" s="469"/>
      <c r="HY32" s="64" t="s">
        <v>230</v>
      </c>
      <c r="HZ32" s="190"/>
      <c r="IA32" s="64"/>
      <c r="IB32" s="469"/>
      <c r="IC32" s="64" t="s">
        <v>230</v>
      </c>
      <c r="ID32" s="190"/>
      <c r="IE32" s="64"/>
      <c r="IF32" s="469"/>
      <c r="IG32" s="64" t="s">
        <v>230</v>
      </c>
      <c r="IH32" s="190"/>
      <c r="II32" s="64"/>
      <c r="IJ32" s="469"/>
      <c r="IK32" s="64" t="s">
        <v>230</v>
      </c>
      <c r="IL32" s="190"/>
      <c r="IM32" s="64"/>
      <c r="IN32" s="469"/>
    </row>
    <row r="33" spans="1:248" ht="22.5" customHeight="1" x14ac:dyDescent="0.25">
      <c r="A33" s="64" t="s">
        <v>231</v>
      </c>
      <c r="B33" s="144"/>
      <c r="C33" s="64"/>
      <c r="D33" s="469"/>
      <c r="E33" s="64" t="s">
        <v>231</v>
      </c>
      <c r="F33" s="144"/>
      <c r="G33" s="64"/>
      <c r="H33" s="469"/>
      <c r="I33" s="64" t="s">
        <v>231</v>
      </c>
      <c r="J33" s="144"/>
      <c r="K33" s="64"/>
      <c r="L33" s="469"/>
      <c r="M33" s="64" t="s">
        <v>231</v>
      </c>
      <c r="N33" s="144"/>
      <c r="O33" s="64"/>
      <c r="P33" s="493"/>
      <c r="Q33" s="64" t="s">
        <v>231</v>
      </c>
      <c r="R33" s="181"/>
      <c r="S33" s="64"/>
      <c r="T33" s="469"/>
      <c r="U33" s="64" t="s">
        <v>231</v>
      </c>
      <c r="V33" s="144"/>
      <c r="W33" s="64"/>
      <c r="X33" s="469"/>
      <c r="Y33" s="64" t="s">
        <v>231</v>
      </c>
      <c r="Z33" s="144"/>
      <c r="AA33" s="64"/>
      <c r="AB33" s="469"/>
      <c r="AC33" s="64" t="s">
        <v>231</v>
      </c>
      <c r="AD33" s="144"/>
      <c r="AE33" s="64"/>
      <c r="AF33" s="469"/>
      <c r="AG33" s="64" t="s">
        <v>231</v>
      </c>
      <c r="AH33" s="144"/>
      <c r="AI33" s="64"/>
      <c r="AJ33" s="469"/>
      <c r="AK33" s="64" t="s">
        <v>231</v>
      </c>
      <c r="AL33" s="144"/>
      <c r="AM33" s="64"/>
      <c r="AN33" s="469"/>
      <c r="AO33" s="64" t="s">
        <v>231</v>
      </c>
      <c r="AP33" s="154"/>
      <c r="AQ33" s="64"/>
      <c r="AR33" s="469"/>
      <c r="AS33" s="64" t="s">
        <v>231</v>
      </c>
      <c r="AT33" s="154"/>
      <c r="AU33" s="64"/>
      <c r="AV33" s="469"/>
      <c r="AW33" s="64" t="s">
        <v>231</v>
      </c>
      <c r="AX33" s="154"/>
      <c r="AY33" s="64"/>
      <c r="AZ33" s="469"/>
      <c r="BA33" s="64" t="s">
        <v>231</v>
      </c>
      <c r="BB33" s="154"/>
      <c r="BC33" s="64"/>
      <c r="BD33" s="469"/>
      <c r="BE33" s="64" t="s">
        <v>231</v>
      </c>
      <c r="BF33" s="154"/>
      <c r="BG33" s="64"/>
      <c r="BH33" s="469"/>
      <c r="BI33" s="64" t="s">
        <v>231</v>
      </c>
      <c r="BJ33" s="154"/>
      <c r="BK33" s="64"/>
      <c r="BL33" s="469"/>
      <c r="BM33" s="64" t="s">
        <v>231</v>
      </c>
      <c r="BN33" s="154"/>
      <c r="BO33" s="64"/>
      <c r="BP33" s="469"/>
      <c r="BQ33" s="64" t="s">
        <v>231</v>
      </c>
      <c r="BR33" s="154"/>
      <c r="BS33" s="64"/>
      <c r="BT33" s="469"/>
      <c r="BU33" s="64" t="s">
        <v>231</v>
      </c>
      <c r="BV33" s="154"/>
      <c r="BW33" s="64"/>
      <c r="BX33" s="469"/>
      <c r="BY33" s="64" t="s">
        <v>231</v>
      </c>
      <c r="BZ33" s="154"/>
      <c r="CA33" s="64"/>
      <c r="CB33" s="469"/>
      <c r="CC33" s="64" t="s">
        <v>231</v>
      </c>
      <c r="CD33" s="154"/>
      <c r="CE33" s="64"/>
      <c r="CF33" s="469"/>
      <c r="CG33" s="64" t="s">
        <v>231</v>
      </c>
      <c r="CH33" s="154"/>
      <c r="CI33" s="64"/>
      <c r="CJ33" s="469"/>
      <c r="CK33" s="64" t="s">
        <v>231</v>
      </c>
      <c r="CL33" s="154"/>
      <c r="CM33" s="64"/>
      <c r="CN33" s="469"/>
      <c r="CO33" s="64" t="s">
        <v>231</v>
      </c>
      <c r="CP33" s="176"/>
      <c r="CQ33" s="64"/>
      <c r="CR33" s="469"/>
      <c r="CS33" s="64" t="s">
        <v>231</v>
      </c>
      <c r="CT33" s="176"/>
      <c r="CU33" s="64"/>
      <c r="CV33" s="469"/>
      <c r="CW33" s="64" t="s">
        <v>231</v>
      </c>
      <c r="CX33" s="176"/>
      <c r="CY33" s="64"/>
      <c r="CZ33" s="469"/>
      <c r="DA33" s="64" t="s">
        <v>231</v>
      </c>
      <c r="DB33" s="176"/>
      <c r="DC33" s="64"/>
      <c r="DD33" s="469"/>
      <c r="DE33" s="64" t="s">
        <v>231</v>
      </c>
      <c r="DF33" s="176"/>
      <c r="DG33" s="64"/>
      <c r="DH33" s="469"/>
      <c r="DI33" s="64" t="s">
        <v>231</v>
      </c>
      <c r="DJ33" s="190"/>
      <c r="DK33" s="64"/>
      <c r="DL33" s="469"/>
      <c r="DM33" s="64" t="s">
        <v>231</v>
      </c>
      <c r="DN33" s="190"/>
      <c r="DO33" s="64"/>
      <c r="DP33" s="469"/>
      <c r="DQ33" s="64" t="s">
        <v>231</v>
      </c>
      <c r="DR33" s="190"/>
      <c r="DS33" s="64"/>
      <c r="DT33" s="469"/>
      <c r="DU33" s="64" t="s">
        <v>231</v>
      </c>
      <c r="DV33" s="190"/>
      <c r="DW33" s="64"/>
      <c r="DX33" s="469"/>
      <c r="DY33" s="64" t="s">
        <v>231</v>
      </c>
      <c r="DZ33" s="190"/>
      <c r="EA33" s="64"/>
      <c r="EB33" s="469"/>
      <c r="EC33" s="64" t="s">
        <v>231</v>
      </c>
      <c r="ED33" s="190"/>
      <c r="EE33" s="64"/>
      <c r="EF33" s="469"/>
      <c r="EG33" s="64" t="s">
        <v>231</v>
      </c>
      <c r="EH33" s="225" t="s">
        <v>414</v>
      </c>
      <c r="EI33" s="64"/>
      <c r="EJ33" s="469"/>
      <c r="EK33" s="64" t="s">
        <v>231</v>
      </c>
      <c r="EL33" s="190"/>
      <c r="EM33" s="64"/>
      <c r="EN33" s="469"/>
      <c r="EO33" s="64" t="s">
        <v>231</v>
      </c>
      <c r="EP33" s="190"/>
      <c r="EQ33" s="64"/>
      <c r="ER33" s="469"/>
      <c r="ES33" s="64" t="s">
        <v>231</v>
      </c>
      <c r="ET33" s="190"/>
      <c r="EU33" s="64"/>
      <c r="EV33" s="469"/>
      <c r="EW33" s="64" t="s">
        <v>231</v>
      </c>
      <c r="EX33" s="190"/>
      <c r="EY33" s="64"/>
      <c r="EZ33" s="469"/>
      <c r="FA33" s="64" t="s">
        <v>231</v>
      </c>
      <c r="FB33" s="190"/>
      <c r="FC33" s="64"/>
      <c r="FD33" s="469"/>
      <c r="FE33" s="64" t="s">
        <v>231</v>
      </c>
      <c r="FF33" s="190"/>
      <c r="FG33" s="64"/>
      <c r="FH33" s="469"/>
      <c r="FI33" s="64" t="s">
        <v>231</v>
      </c>
      <c r="FJ33" s="190"/>
      <c r="FK33" s="64"/>
      <c r="FL33" s="469"/>
      <c r="FM33" s="64" t="s">
        <v>231</v>
      </c>
      <c r="FN33" s="190"/>
      <c r="FO33" s="64"/>
      <c r="FP33" s="469"/>
      <c r="FQ33" s="64" t="s">
        <v>231</v>
      </c>
      <c r="FR33" s="190"/>
      <c r="FS33" s="64"/>
      <c r="FT33" s="469"/>
      <c r="FU33" s="64" t="s">
        <v>231</v>
      </c>
      <c r="FV33" s="190"/>
      <c r="FW33" s="64"/>
      <c r="FX33" s="469"/>
      <c r="FY33" s="64" t="s">
        <v>231</v>
      </c>
      <c r="FZ33" s="190"/>
      <c r="GA33" s="64"/>
      <c r="GB33" s="469"/>
      <c r="GC33" s="64" t="s">
        <v>231</v>
      </c>
      <c r="GD33" s="190"/>
      <c r="GE33" s="64"/>
      <c r="GF33" s="469"/>
      <c r="GG33" s="64" t="s">
        <v>231</v>
      </c>
      <c r="GH33" s="190"/>
      <c r="GI33" s="64"/>
      <c r="GJ33" s="469"/>
      <c r="GK33" s="64" t="s">
        <v>231</v>
      </c>
      <c r="GL33" s="190"/>
      <c r="GM33" s="64"/>
      <c r="GN33" s="469"/>
      <c r="GO33" s="64" t="s">
        <v>231</v>
      </c>
      <c r="GP33" s="190"/>
      <c r="GQ33" s="64"/>
      <c r="GR33" s="469"/>
      <c r="GS33" s="64" t="s">
        <v>231</v>
      </c>
      <c r="GT33" s="190"/>
      <c r="GU33" s="64"/>
      <c r="GV33" s="469"/>
      <c r="GW33" s="64" t="s">
        <v>231</v>
      </c>
      <c r="GX33" s="190"/>
      <c r="GY33" s="64"/>
      <c r="GZ33" s="469"/>
      <c r="HA33" s="64" t="s">
        <v>231</v>
      </c>
      <c r="HB33" s="190"/>
      <c r="HC33" s="64"/>
      <c r="HD33" s="469"/>
      <c r="HE33" s="64" t="s">
        <v>231</v>
      </c>
      <c r="HF33" s="190"/>
      <c r="HG33" s="64"/>
      <c r="HH33" s="469"/>
      <c r="HI33" s="64" t="s">
        <v>231</v>
      </c>
      <c r="HJ33" s="190"/>
      <c r="HK33" s="64"/>
      <c r="HL33" s="469"/>
      <c r="HM33" s="64" t="s">
        <v>231</v>
      </c>
      <c r="HN33" s="190"/>
      <c r="HO33" s="64"/>
      <c r="HP33" s="469"/>
      <c r="HQ33" s="64" t="s">
        <v>231</v>
      </c>
      <c r="HR33" s="190"/>
      <c r="HS33" s="64"/>
      <c r="HT33" s="469"/>
      <c r="HU33" s="64" t="s">
        <v>231</v>
      </c>
      <c r="HV33" s="190"/>
      <c r="HW33" s="64"/>
      <c r="HX33" s="469"/>
      <c r="HY33" s="64" t="s">
        <v>231</v>
      </c>
      <c r="HZ33" s="190"/>
      <c r="IA33" s="64"/>
      <c r="IB33" s="469"/>
      <c r="IC33" s="64" t="s">
        <v>231</v>
      </c>
      <c r="ID33" s="190"/>
      <c r="IE33" s="64"/>
      <c r="IF33" s="469"/>
      <c r="IG33" s="64" t="s">
        <v>231</v>
      </c>
      <c r="IH33" s="190"/>
      <c r="II33" s="64"/>
      <c r="IJ33" s="469"/>
      <c r="IK33" s="64" t="s">
        <v>231</v>
      </c>
      <c r="IL33" s="190"/>
      <c r="IM33" s="64"/>
      <c r="IN33" s="469"/>
    </row>
    <row r="34" spans="1:248" ht="22.5" x14ac:dyDescent="0.25">
      <c r="A34" s="64" t="s">
        <v>232</v>
      </c>
      <c r="B34" s="144"/>
      <c r="C34" s="64"/>
      <c r="D34" s="469"/>
      <c r="E34" s="64" t="s">
        <v>232</v>
      </c>
      <c r="F34" s="144"/>
      <c r="G34" s="64"/>
      <c r="H34" s="469"/>
      <c r="I34" s="64" t="s">
        <v>232</v>
      </c>
      <c r="J34" s="144"/>
      <c r="K34" s="64"/>
      <c r="L34" s="469"/>
      <c r="M34" s="64" t="s">
        <v>232</v>
      </c>
      <c r="N34" s="144"/>
      <c r="O34" s="64"/>
      <c r="P34" s="493"/>
      <c r="Q34" s="64" t="s">
        <v>232</v>
      </c>
      <c r="R34" s="181"/>
      <c r="S34" s="64"/>
      <c r="T34" s="469"/>
      <c r="U34" s="64" t="s">
        <v>232</v>
      </c>
      <c r="V34" s="144"/>
      <c r="W34" s="64"/>
      <c r="X34" s="469"/>
      <c r="Y34" s="64" t="s">
        <v>232</v>
      </c>
      <c r="Z34" s="144"/>
      <c r="AA34" s="64"/>
      <c r="AB34" s="469"/>
      <c r="AC34" s="64" t="s">
        <v>232</v>
      </c>
      <c r="AD34" s="144"/>
      <c r="AE34" s="64"/>
      <c r="AF34" s="469"/>
      <c r="AG34" s="64" t="s">
        <v>232</v>
      </c>
      <c r="AH34" s="144"/>
      <c r="AI34" s="64"/>
      <c r="AJ34" s="469"/>
      <c r="AK34" s="64" t="s">
        <v>232</v>
      </c>
      <c r="AL34" s="144"/>
      <c r="AM34" s="64"/>
      <c r="AN34" s="469"/>
      <c r="AO34" s="64" t="s">
        <v>232</v>
      </c>
      <c r="AP34" s="154"/>
      <c r="AQ34" s="64"/>
      <c r="AR34" s="469"/>
      <c r="AS34" s="64" t="s">
        <v>232</v>
      </c>
      <c r="AT34" s="154"/>
      <c r="AU34" s="64"/>
      <c r="AV34" s="469"/>
      <c r="AW34" s="64" t="s">
        <v>232</v>
      </c>
      <c r="AX34" s="154"/>
      <c r="AY34" s="64"/>
      <c r="AZ34" s="469"/>
      <c r="BA34" s="64" t="s">
        <v>232</v>
      </c>
      <c r="BB34" s="154"/>
      <c r="BC34" s="64"/>
      <c r="BD34" s="469"/>
      <c r="BE34" s="64" t="s">
        <v>232</v>
      </c>
      <c r="BF34" s="154"/>
      <c r="BG34" s="64"/>
      <c r="BH34" s="469"/>
      <c r="BI34" s="64" t="s">
        <v>232</v>
      </c>
      <c r="BJ34" s="154"/>
      <c r="BK34" s="64"/>
      <c r="BL34" s="469"/>
      <c r="BM34" s="64" t="s">
        <v>232</v>
      </c>
      <c r="BN34" s="154"/>
      <c r="BO34" s="64"/>
      <c r="BP34" s="469"/>
      <c r="BQ34" s="64" t="s">
        <v>232</v>
      </c>
      <c r="BR34" s="154"/>
      <c r="BS34" s="64"/>
      <c r="BT34" s="469"/>
      <c r="BU34" s="64" t="s">
        <v>232</v>
      </c>
      <c r="BV34" s="154"/>
      <c r="BW34" s="64"/>
      <c r="BX34" s="469"/>
      <c r="BY34" s="64" t="s">
        <v>232</v>
      </c>
      <c r="BZ34" s="154"/>
      <c r="CA34" s="64"/>
      <c r="CB34" s="469"/>
      <c r="CC34" s="64" t="s">
        <v>232</v>
      </c>
      <c r="CD34" s="154"/>
      <c r="CE34" s="64"/>
      <c r="CF34" s="469"/>
      <c r="CG34" s="64" t="s">
        <v>232</v>
      </c>
      <c r="CH34" s="154"/>
      <c r="CI34" s="64"/>
      <c r="CJ34" s="469"/>
      <c r="CK34" s="64" t="s">
        <v>232</v>
      </c>
      <c r="CL34" s="154"/>
      <c r="CM34" s="64"/>
      <c r="CN34" s="469"/>
      <c r="CO34" s="64" t="s">
        <v>232</v>
      </c>
      <c r="CP34" s="176"/>
      <c r="CQ34" s="64"/>
      <c r="CR34" s="469"/>
      <c r="CS34" s="64" t="s">
        <v>232</v>
      </c>
      <c r="CT34" s="176"/>
      <c r="CU34" s="64"/>
      <c r="CV34" s="469"/>
      <c r="CW34" s="64" t="s">
        <v>232</v>
      </c>
      <c r="CX34" s="176"/>
      <c r="CY34" s="64"/>
      <c r="CZ34" s="469"/>
      <c r="DA34" s="64" t="s">
        <v>232</v>
      </c>
      <c r="DB34" s="176"/>
      <c r="DC34" s="64"/>
      <c r="DD34" s="469"/>
      <c r="DE34" s="64" t="s">
        <v>232</v>
      </c>
      <c r="DF34" s="176"/>
      <c r="DG34" s="64"/>
      <c r="DH34" s="469"/>
      <c r="DI34" s="64" t="s">
        <v>232</v>
      </c>
      <c r="DJ34" s="190"/>
      <c r="DK34" s="64"/>
      <c r="DL34" s="469"/>
      <c r="DM34" s="64" t="s">
        <v>232</v>
      </c>
      <c r="DN34" s="190"/>
      <c r="DO34" s="64"/>
      <c r="DP34" s="469"/>
      <c r="DQ34" s="64" t="s">
        <v>232</v>
      </c>
      <c r="DR34" s="190"/>
      <c r="DS34" s="64"/>
      <c r="DT34" s="469"/>
      <c r="DU34" s="64" t="s">
        <v>232</v>
      </c>
      <c r="DV34" s="190"/>
      <c r="DW34" s="64"/>
      <c r="DX34" s="469"/>
      <c r="DY34" s="64" t="s">
        <v>232</v>
      </c>
      <c r="DZ34" s="190"/>
      <c r="EA34" s="64"/>
      <c r="EB34" s="469"/>
      <c r="EC34" s="64" t="s">
        <v>232</v>
      </c>
      <c r="ED34" s="190"/>
      <c r="EE34" s="64"/>
      <c r="EF34" s="469"/>
      <c r="EG34" s="64" t="s">
        <v>232</v>
      </c>
      <c r="EH34" s="225" t="s">
        <v>414</v>
      </c>
      <c r="EI34" s="64"/>
      <c r="EJ34" s="469"/>
      <c r="EK34" s="64" t="s">
        <v>232</v>
      </c>
      <c r="EL34" s="190"/>
      <c r="EM34" s="64"/>
      <c r="EN34" s="469"/>
      <c r="EO34" s="64" t="s">
        <v>232</v>
      </c>
      <c r="EP34" s="190"/>
      <c r="EQ34" s="64"/>
      <c r="ER34" s="469"/>
      <c r="ES34" s="64" t="s">
        <v>232</v>
      </c>
      <c r="ET34" s="190"/>
      <c r="EU34" s="64"/>
      <c r="EV34" s="469"/>
      <c r="EW34" s="64" t="s">
        <v>232</v>
      </c>
      <c r="EX34" s="190"/>
      <c r="EY34" s="64"/>
      <c r="EZ34" s="469"/>
      <c r="FA34" s="64" t="s">
        <v>232</v>
      </c>
      <c r="FB34" s="190"/>
      <c r="FC34" s="64"/>
      <c r="FD34" s="469"/>
      <c r="FE34" s="64" t="s">
        <v>232</v>
      </c>
      <c r="FF34" s="190"/>
      <c r="FG34" s="64"/>
      <c r="FH34" s="469"/>
      <c r="FI34" s="64" t="s">
        <v>232</v>
      </c>
      <c r="FJ34" s="190"/>
      <c r="FK34" s="64"/>
      <c r="FL34" s="469"/>
      <c r="FM34" s="64" t="s">
        <v>232</v>
      </c>
      <c r="FN34" s="190"/>
      <c r="FO34" s="64"/>
      <c r="FP34" s="469"/>
      <c r="FQ34" s="64" t="s">
        <v>232</v>
      </c>
      <c r="FR34" s="190"/>
      <c r="FS34" s="64"/>
      <c r="FT34" s="469"/>
      <c r="FU34" s="64" t="s">
        <v>232</v>
      </c>
      <c r="FV34" s="190"/>
      <c r="FW34" s="64"/>
      <c r="FX34" s="469"/>
      <c r="FY34" s="64" t="s">
        <v>232</v>
      </c>
      <c r="FZ34" s="190"/>
      <c r="GA34" s="64"/>
      <c r="GB34" s="469"/>
      <c r="GC34" s="64" t="s">
        <v>232</v>
      </c>
      <c r="GD34" s="190"/>
      <c r="GE34" s="64"/>
      <c r="GF34" s="469"/>
      <c r="GG34" s="64" t="s">
        <v>232</v>
      </c>
      <c r="GH34" s="190"/>
      <c r="GI34" s="64"/>
      <c r="GJ34" s="469"/>
      <c r="GK34" s="64" t="s">
        <v>232</v>
      </c>
      <c r="GL34" s="190"/>
      <c r="GM34" s="64"/>
      <c r="GN34" s="469"/>
      <c r="GO34" s="64" t="s">
        <v>232</v>
      </c>
      <c r="GP34" s="190"/>
      <c r="GQ34" s="64"/>
      <c r="GR34" s="469"/>
      <c r="GS34" s="64" t="s">
        <v>232</v>
      </c>
      <c r="GT34" s="190"/>
      <c r="GU34" s="64"/>
      <c r="GV34" s="469"/>
      <c r="GW34" s="64" t="s">
        <v>232</v>
      </c>
      <c r="GX34" s="190"/>
      <c r="GY34" s="64"/>
      <c r="GZ34" s="469"/>
      <c r="HA34" s="64" t="s">
        <v>232</v>
      </c>
      <c r="HB34" s="190"/>
      <c r="HC34" s="64"/>
      <c r="HD34" s="469"/>
      <c r="HE34" s="64" t="s">
        <v>232</v>
      </c>
      <c r="HF34" s="190"/>
      <c r="HG34" s="64"/>
      <c r="HH34" s="469"/>
      <c r="HI34" s="64" t="s">
        <v>232</v>
      </c>
      <c r="HJ34" s="190"/>
      <c r="HK34" s="64"/>
      <c r="HL34" s="469"/>
      <c r="HM34" s="64" t="s">
        <v>232</v>
      </c>
      <c r="HN34" s="190"/>
      <c r="HO34" s="64"/>
      <c r="HP34" s="469"/>
      <c r="HQ34" s="64" t="s">
        <v>232</v>
      </c>
      <c r="HR34" s="190"/>
      <c r="HS34" s="64"/>
      <c r="HT34" s="469"/>
      <c r="HU34" s="64" t="s">
        <v>232</v>
      </c>
      <c r="HV34" s="190"/>
      <c r="HW34" s="64"/>
      <c r="HX34" s="469"/>
      <c r="HY34" s="64" t="s">
        <v>232</v>
      </c>
      <c r="HZ34" s="190"/>
      <c r="IA34" s="64"/>
      <c r="IB34" s="469"/>
      <c r="IC34" s="64" t="s">
        <v>232</v>
      </c>
      <c r="ID34" s="190"/>
      <c r="IE34" s="64"/>
      <c r="IF34" s="469"/>
      <c r="IG34" s="64" t="s">
        <v>232</v>
      </c>
      <c r="IH34" s="190"/>
      <c r="II34" s="64"/>
      <c r="IJ34" s="469"/>
      <c r="IK34" s="64" t="s">
        <v>232</v>
      </c>
      <c r="IL34" s="190"/>
      <c r="IM34" s="64"/>
      <c r="IN34" s="469"/>
    </row>
    <row r="35" spans="1:248" ht="22.5" x14ac:dyDescent="0.25">
      <c r="A35" s="64" t="s">
        <v>233</v>
      </c>
      <c r="B35" s="144"/>
      <c r="C35" s="64"/>
      <c r="D35" s="469"/>
      <c r="E35" s="64" t="s">
        <v>233</v>
      </c>
      <c r="F35" s="144"/>
      <c r="G35" s="64"/>
      <c r="H35" s="469"/>
      <c r="I35" s="64" t="s">
        <v>233</v>
      </c>
      <c r="J35" s="144"/>
      <c r="K35" s="64"/>
      <c r="L35" s="469"/>
      <c r="M35" s="64" t="s">
        <v>233</v>
      </c>
      <c r="N35" s="144"/>
      <c r="O35" s="64"/>
      <c r="P35" s="493"/>
      <c r="Q35" s="64" t="s">
        <v>233</v>
      </c>
      <c r="R35" s="181"/>
      <c r="S35" s="64"/>
      <c r="T35" s="469"/>
      <c r="U35" s="64" t="s">
        <v>233</v>
      </c>
      <c r="V35" s="144"/>
      <c r="W35" s="64"/>
      <c r="X35" s="469"/>
      <c r="Y35" s="64" t="s">
        <v>233</v>
      </c>
      <c r="Z35" s="144"/>
      <c r="AA35" s="64"/>
      <c r="AB35" s="469"/>
      <c r="AC35" s="64" t="s">
        <v>233</v>
      </c>
      <c r="AD35" s="144"/>
      <c r="AE35" s="64"/>
      <c r="AF35" s="469"/>
      <c r="AG35" s="64" t="s">
        <v>233</v>
      </c>
      <c r="AH35" s="144"/>
      <c r="AI35" s="64"/>
      <c r="AJ35" s="469"/>
      <c r="AK35" s="64" t="s">
        <v>233</v>
      </c>
      <c r="AL35" s="144"/>
      <c r="AM35" s="64"/>
      <c r="AN35" s="469"/>
      <c r="AO35" s="64" t="s">
        <v>233</v>
      </c>
      <c r="AP35" s="154"/>
      <c r="AQ35" s="64"/>
      <c r="AR35" s="469"/>
      <c r="AS35" s="64" t="s">
        <v>233</v>
      </c>
      <c r="AT35" s="154"/>
      <c r="AU35" s="64"/>
      <c r="AV35" s="469"/>
      <c r="AW35" s="64" t="s">
        <v>233</v>
      </c>
      <c r="AX35" s="154"/>
      <c r="AY35" s="64"/>
      <c r="AZ35" s="469"/>
      <c r="BA35" s="64" t="s">
        <v>233</v>
      </c>
      <c r="BB35" s="154"/>
      <c r="BC35" s="64"/>
      <c r="BD35" s="469"/>
      <c r="BE35" s="64" t="s">
        <v>233</v>
      </c>
      <c r="BF35" s="154"/>
      <c r="BG35" s="64"/>
      <c r="BH35" s="469"/>
      <c r="BI35" s="64" t="s">
        <v>233</v>
      </c>
      <c r="BJ35" s="154"/>
      <c r="BK35" s="64"/>
      <c r="BL35" s="469"/>
      <c r="BM35" s="64" t="s">
        <v>233</v>
      </c>
      <c r="BN35" s="154"/>
      <c r="BO35" s="64"/>
      <c r="BP35" s="469"/>
      <c r="BQ35" s="64" t="s">
        <v>233</v>
      </c>
      <c r="BR35" s="154"/>
      <c r="BS35" s="64"/>
      <c r="BT35" s="469"/>
      <c r="BU35" s="64" t="s">
        <v>233</v>
      </c>
      <c r="BV35" s="154"/>
      <c r="BW35" s="64"/>
      <c r="BX35" s="469"/>
      <c r="BY35" s="64" t="s">
        <v>233</v>
      </c>
      <c r="BZ35" s="154"/>
      <c r="CA35" s="64"/>
      <c r="CB35" s="469"/>
      <c r="CC35" s="64" t="s">
        <v>233</v>
      </c>
      <c r="CD35" s="154"/>
      <c r="CE35" s="64"/>
      <c r="CF35" s="469"/>
      <c r="CG35" s="64" t="s">
        <v>233</v>
      </c>
      <c r="CH35" s="154"/>
      <c r="CI35" s="64"/>
      <c r="CJ35" s="469"/>
      <c r="CK35" s="64" t="s">
        <v>233</v>
      </c>
      <c r="CL35" s="154"/>
      <c r="CM35" s="64"/>
      <c r="CN35" s="469"/>
      <c r="CO35" s="64" t="s">
        <v>233</v>
      </c>
      <c r="CP35" s="176"/>
      <c r="CQ35" s="64"/>
      <c r="CR35" s="469"/>
      <c r="CS35" s="64" t="s">
        <v>233</v>
      </c>
      <c r="CT35" s="176"/>
      <c r="CU35" s="64"/>
      <c r="CV35" s="469"/>
      <c r="CW35" s="64" t="s">
        <v>233</v>
      </c>
      <c r="CX35" s="176"/>
      <c r="CY35" s="64"/>
      <c r="CZ35" s="469"/>
      <c r="DA35" s="64" t="s">
        <v>233</v>
      </c>
      <c r="DB35" s="176"/>
      <c r="DC35" s="64"/>
      <c r="DD35" s="469"/>
      <c r="DE35" s="64" t="s">
        <v>233</v>
      </c>
      <c r="DF35" s="176"/>
      <c r="DG35" s="64"/>
      <c r="DH35" s="469"/>
      <c r="DI35" s="64" t="s">
        <v>233</v>
      </c>
      <c r="DJ35" s="190"/>
      <c r="DK35" s="64"/>
      <c r="DL35" s="469"/>
      <c r="DM35" s="64" t="s">
        <v>233</v>
      </c>
      <c r="DN35" s="190"/>
      <c r="DO35" s="64"/>
      <c r="DP35" s="469"/>
      <c r="DQ35" s="64" t="s">
        <v>233</v>
      </c>
      <c r="DR35" s="190"/>
      <c r="DS35" s="64"/>
      <c r="DT35" s="469"/>
      <c r="DU35" s="64" t="s">
        <v>233</v>
      </c>
      <c r="DV35" s="190"/>
      <c r="DW35" s="64"/>
      <c r="DX35" s="469"/>
      <c r="DY35" s="64" t="s">
        <v>233</v>
      </c>
      <c r="DZ35" s="190"/>
      <c r="EA35" s="64"/>
      <c r="EB35" s="469"/>
      <c r="EC35" s="64" t="s">
        <v>233</v>
      </c>
      <c r="ED35" s="190"/>
      <c r="EE35" s="64"/>
      <c r="EF35" s="469"/>
      <c r="EG35" s="64" t="s">
        <v>233</v>
      </c>
      <c r="EH35" s="225" t="s">
        <v>414</v>
      </c>
      <c r="EI35" s="64"/>
      <c r="EJ35" s="469"/>
      <c r="EK35" s="64" t="s">
        <v>233</v>
      </c>
      <c r="EL35" s="190"/>
      <c r="EM35" s="64"/>
      <c r="EN35" s="469"/>
      <c r="EO35" s="64" t="s">
        <v>233</v>
      </c>
      <c r="EP35" s="190"/>
      <c r="EQ35" s="64"/>
      <c r="ER35" s="469"/>
      <c r="ES35" s="64" t="s">
        <v>233</v>
      </c>
      <c r="ET35" s="190"/>
      <c r="EU35" s="64"/>
      <c r="EV35" s="469"/>
      <c r="EW35" s="64" t="s">
        <v>233</v>
      </c>
      <c r="EX35" s="190"/>
      <c r="EY35" s="64"/>
      <c r="EZ35" s="469"/>
      <c r="FA35" s="64" t="s">
        <v>233</v>
      </c>
      <c r="FB35" s="190"/>
      <c r="FC35" s="64"/>
      <c r="FD35" s="469"/>
      <c r="FE35" s="64" t="s">
        <v>233</v>
      </c>
      <c r="FF35" s="190"/>
      <c r="FG35" s="64"/>
      <c r="FH35" s="469"/>
      <c r="FI35" s="64" t="s">
        <v>233</v>
      </c>
      <c r="FJ35" s="190"/>
      <c r="FK35" s="64"/>
      <c r="FL35" s="469"/>
      <c r="FM35" s="64" t="s">
        <v>233</v>
      </c>
      <c r="FN35" s="190"/>
      <c r="FO35" s="64"/>
      <c r="FP35" s="469"/>
      <c r="FQ35" s="64" t="s">
        <v>233</v>
      </c>
      <c r="FR35" s="190"/>
      <c r="FS35" s="64"/>
      <c r="FT35" s="469"/>
      <c r="FU35" s="64" t="s">
        <v>233</v>
      </c>
      <c r="FV35" s="190"/>
      <c r="FW35" s="64"/>
      <c r="FX35" s="469"/>
      <c r="FY35" s="64" t="s">
        <v>233</v>
      </c>
      <c r="FZ35" s="190"/>
      <c r="GA35" s="64"/>
      <c r="GB35" s="469"/>
      <c r="GC35" s="64" t="s">
        <v>233</v>
      </c>
      <c r="GD35" s="190"/>
      <c r="GE35" s="64"/>
      <c r="GF35" s="469"/>
      <c r="GG35" s="64" t="s">
        <v>233</v>
      </c>
      <c r="GH35" s="190"/>
      <c r="GI35" s="64"/>
      <c r="GJ35" s="469"/>
      <c r="GK35" s="64" t="s">
        <v>233</v>
      </c>
      <c r="GL35" s="190"/>
      <c r="GM35" s="64"/>
      <c r="GN35" s="469"/>
      <c r="GO35" s="64" t="s">
        <v>233</v>
      </c>
      <c r="GP35" s="190"/>
      <c r="GQ35" s="64"/>
      <c r="GR35" s="469"/>
      <c r="GS35" s="64" t="s">
        <v>233</v>
      </c>
      <c r="GT35" s="190"/>
      <c r="GU35" s="64"/>
      <c r="GV35" s="469"/>
      <c r="GW35" s="64" t="s">
        <v>233</v>
      </c>
      <c r="GX35" s="190"/>
      <c r="GY35" s="64"/>
      <c r="GZ35" s="469"/>
      <c r="HA35" s="64" t="s">
        <v>233</v>
      </c>
      <c r="HB35" s="190"/>
      <c r="HC35" s="64"/>
      <c r="HD35" s="469"/>
      <c r="HE35" s="64" t="s">
        <v>233</v>
      </c>
      <c r="HF35" s="190"/>
      <c r="HG35" s="64"/>
      <c r="HH35" s="469"/>
      <c r="HI35" s="64" t="s">
        <v>233</v>
      </c>
      <c r="HJ35" s="190"/>
      <c r="HK35" s="64"/>
      <c r="HL35" s="469"/>
      <c r="HM35" s="64" t="s">
        <v>233</v>
      </c>
      <c r="HN35" s="190"/>
      <c r="HO35" s="64"/>
      <c r="HP35" s="469"/>
      <c r="HQ35" s="64" t="s">
        <v>233</v>
      </c>
      <c r="HR35" s="190"/>
      <c r="HS35" s="64"/>
      <c r="HT35" s="469"/>
      <c r="HU35" s="64" t="s">
        <v>233</v>
      </c>
      <c r="HV35" s="190"/>
      <c r="HW35" s="64"/>
      <c r="HX35" s="469"/>
      <c r="HY35" s="64" t="s">
        <v>233</v>
      </c>
      <c r="HZ35" s="190"/>
      <c r="IA35" s="64"/>
      <c r="IB35" s="469"/>
      <c r="IC35" s="64" t="s">
        <v>233</v>
      </c>
      <c r="ID35" s="190"/>
      <c r="IE35" s="64"/>
      <c r="IF35" s="469"/>
      <c r="IG35" s="64" t="s">
        <v>233</v>
      </c>
      <c r="IH35" s="190"/>
      <c r="II35" s="64"/>
      <c r="IJ35" s="469"/>
      <c r="IK35" s="64" t="s">
        <v>233</v>
      </c>
      <c r="IL35" s="190"/>
      <c r="IM35" s="64"/>
      <c r="IN35" s="469"/>
    </row>
    <row r="36" spans="1:248" ht="22.5" x14ac:dyDescent="0.25">
      <c r="A36" s="64" t="s">
        <v>234</v>
      </c>
      <c r="B36" s="144"/>
      <c r="C36" s="64"/>
      <c r="D36" s="469"/>
      <c r="E36" s="64" t="s">
        <v>234</v>
      </c>
      <c r="F36" s="144"/>
      <c r="G36" s="64"/>
      <c r="H36" s="469"/>
      <c r="I36" s="64" t="s">
        <v>234</v>
      </c>
      <c r="J36" s="144"/>
      <c r="K36" s="64"/>
      <c r="L36" s="469"/>
      <c r="M36" s="64" t="s">
        <v>234</v>
      </c>
      <c r="N36" s="144"/>
      <c r="O36" s="64"/>
      <c r="P36" s="494"/>
      <c r="Q36" s="64" t="s">
        <v>234</v>
      </c>
      <c r="R36" s="181"/>
      <c r="S36" s="64"/>
      <c r="T36" s="469"/>
      <c r="U36" s="64" t="s">
        <v>234</v>
      </c>
      <c r="V36" s="144"/>
      <c r="W36" s="64"/>
      <c r="X36" s="469"/>
      <c r="Y36" s="64" t="s">
        <v>234</v>
      </c>
      <c r="Z36" s="144"/>
      <c r="AA36" s="64"/>
      <c r="AB36" s="469"/>
      <c r="AC36" s="64" t="s">
        <v>234</v>
      </c>
      <c r="AD36" s="144"/>
      <c r="AE36" s="64"/>
      <c r="AF36" s="469"/>
      <c r="AG36" s="64" t="s">
        <v>234</v>
      </c>
      <c r="AH36" s="144"/>
      <c r="AI36" s="64"/>
      <c r="AJ36" s="469"/>
      <c r="AK36" s="64" t="s">
        <v>234</v>
      </c>
      <c r="AL36" s="144"/>
      <c r="AM36" s="64"/>
      <c r="AN36" s="469"/>
      <c r="AO36" s="64" t="s">
        <v>234</v>
      </c>
      <c r="AP36" s="154"/>
      <c r="AQ36" s="64"/>
      <c r="AR36" s="469"/>
      <c r="AS36" s="64" t="s">
        <v>234</v>
      </c>
      <c r="AT36" s="154"/>
      <c r="AU36" s="64"/>
      <c r="AV36" s="469"/>
      <c r="AW36" s="64" t="s">
        <v>234</v>
      </c>
      <c r="AX36" s="154"/>
      <c r="AY36" s="64"/>
      <c r="AZ36" s="469"/>
      <c r="BA36" s="64" t="s">
        <v>234</v>
      </c>
      <c r="BB36" s="154"/>
      <c r="BC36" s="64"/>
      <c r="BD36" s="469"/>
      <c r="BE36" s="64" t="s">
        <v>234</v>
      </c>
      <c r="BF36" s="154"/>
      <c r="BG36" s="64"/>
      <c r="BH36" s="469"/>
      <c r="BI36" s="64" t="s">
        <v>234</v>
      </c>
      <c r="BJ36" s="154"/>
      <c r="BK36" s="64"/>
      <c r="BL36" s="469"/>
      <c r="BM36" s="64" t="s">
        <v>234</v>
      </c>
      <c r="BN36" s="154"/>
      <c r="BO36" s="64"/>
      <c r="BP36" s="469"/>
      <c r="BQ36" s="64" t="s">
        <v>234</v>
      </c>
      <c r="BR36" s="154"/>
      <c r="BS36" s="64"/>
      <c r="BT36" s="469"/>
      <c r="BU36" s="64" t="s">
        <v>234</v>
      </c>
      <c r="BV36" s="154"/>
      <c r="BW36" s="64"/>
      <c r="BX36" s="469"/>
      <c r="BY36" s="64" t="s">
        <v>234</v>
      </c>
      <c r="BZ36" s="154"/>
      <c r="CA36" s="64"/>
      <c r="CB36" s="469"/>
      <c r="CC36" s="64" t="s">
        <v>234</v>
      </c>
      <c r="CD36" s="154"/>
      <c r="CE36" s="64"/>
      <c r="CF36" s="469"/>
      <c r="CG36" s="64" t="s">
        <v>234</v>
      </c>
      <c r="CH36" s="154"/>
      <c r="CI36" s="64"/>
      <c r="CJ36" s="469"/>
      <c r="CK36" s="64" t="s">
        <v>234</v>
      </c>
      <c r="CL36" s="154"/>
      <c r="CM36" s="64"/>
      <c r="CN36" s="469"/>
      <c r="CO36" s="64" t="s">
        <v>234</v>
      </c>
      <c r="CP36" s="176"/>
      <c r="CQ36" s="64"/>
      <c r="CR36" s="469"/>
      <c r="CS36" s="64" t="s">
        <v>234</v>
      </c>
      <c r="CT36" s="176"/>
      <c r="CU36" s="64"/>
      <c r="CV36" s="469"/>
      <c r="CW36" s="64" t="s">
        <v>234</v>
      </c>
      <c r="CX36" s="176"/>
      <c r="CY36" s="64"/>
      <c r="CZ36" s="469"/>
      <c r="DA36" s="64" t="s">
        <v>234</v>
      </c>
      <c r="DB36" s="176"/>
      <c r="DC36" s="64"/>
      <c r="DD36" s="469"/>
      <c r="DE36" s="64" t="s">
        <v>234</v>
      </c>
      <c r="DF36" s="176"/>
      <c r="DG36" s="64"/>
      <c r="DH36" s="469"/>
      <c r="DI36" s="64" t="s">
        <v>234</v>
      </c>
      <c r="DJ36" s="190"/>
      <c r="DK36" s="64"/>
      <c r="DL36" s="469"/>
      <c r="DM36" s="64" t="s">
        <v>234</v>
      </c>
      <c r="DN36" s="190"/>
      <c r="DO36" s="64"/>
      <c r="DP36" s="469"/>
      <c r="DQ36" s="64" t="s">
        <v>234</v>
      </c>
      <c r="DR36" s="190"/>
      <c r="DS36" s="64"/>
      <c r="DT36" s="469"/>
      <c r="DU36" s="64" t="s">
        <v>234</v>
      </c>
      <c r="DV36" s="190"/>
      <c r="DW36" s="64"/>
      <c r="DX36" s="469"/>
      <c r="DY36" s="64" t="s">
        <v>234</v>
      </c>
      <c r="DZ36" s="190"/>
      <c r="EA36" s="64"/>
      <c r="EB36" s="469"/>
      <c r="EC36" s="64" t="s">
        <v>234</v>
      </c>
      <c r="ED36" s="190"/>
      <c r="EE36" s="64"/>
      <c r="EF36" s="469"/>
      <c r="EG36" s="64" t="s">
        <v>234</v>
      </c>
      <c r="EH36" s="225" t="s">
        <v>414</v>
      </c>
      <c r="EI36" s="64"/>
      <c r="EJ36" s="469"/>
      <c r="EK36" s="64" t="s">
        <v>234</v>
      </c>
      <c r="EL36" s="190"/>
      <c r="EM36" s="64"/>
      <c r="EN36" s="469"/>
      <c r="EO36" s="64" t="s">
        <v>234</v>
      </c>
      <c r="EP36" s="190"/>
      <c r="EQ36" s="64"/>
      <c r="ER36" s="469"/>
      <c r="ES36" s="64" t="s">
        <v>234</v>
      </c>
      <c r="ET36" s="190"/>
      <c r="EU36" s="64"/>
      <c r="EV36" s="469"/>
      <c r="EW36" s="64" t="s">
        <v>234</v>
      </c>
      <c r="EX36" s="190"/>
      <c r="EY36" s="64"/>
      <c r="EZ36" s="469"/>
      <c r="FA36" s="64" t="s">
        <v>234</v>
      </c>
      <c r="FB36" s="190"/>
      <c r="FC36" s="64"/>
      <c r="FD36" s="469"/>
      <c r="FE36" s="64" t="s">
        <v>234</v>
      </c>
      <c r="FF36" s="190"/>
      <c r="FG36" s="64"/>
      <c r="FH36" s="469"/>
      <c r="FI36" s="64" t="s">
        <v>234</v>
      </c>
      <c r="FJ36" s="190"/>
      <c r="FK36" s="64"/>
      <c r="FL36" s="469"/>
      <c r="FM36" s="64" t="s">
        <v>234</v>
      </c>
      <c r="FN36" s="190"/>
      <c r="FO36" s="64"/>
      <c r="FP36" s="469"/>
      <c r="FQ36" s="64" t="s">
        <v>234</v>
      </c>
      <c r="FR36" s="190"/>
      <c r="FS36" s="64"/>
      <c r="FT36" s="469"/>
      <c r="FU36" s="64" t="s">
        <v>234</v>
      </c>
      <c r="FV36" s="190"/>
      <c r="FW36" s="64"/>
      <c r="FX36" s="469"/>
      <c r="FY36" s="64" t="s">
        <v>234</v>
      </c>
      <c r="FZ36" s="190"/>
      <c r="GA36" s="64"/>
      <c r="GB36" s="469"/>
      <c r="GC36" s="64" t="s">
        <v>234</v>
      </c>
      <c r="GD36" s="190"/>
      <c r="GE36" s="64"/>
      <c r="GF36" s="469"/>
      <c r="GG36" s="64" t="s">
        <v>234</v>
      </c>
      <c r="GH36" s="190"/>
      <c r="GI36" s="64"/>
      <c r="GJ36" s="469"/>
      <c r="GK36" s="64" t="s">
        <v>234</v>
      </c>
      <c r="GL36" s="190"/>
      <c r="GM36" s="64"/>
      <c r="GN36" s="469"/>
      <c r="GO36" s="64" t="s">
        <v>234</v>
      </c>
      <c r="GP36" s="190"/>
      <c r="GQ36" s="64"/>
      <c r="GR36" s="469"/>
      <c r="GS36" s="64" t="s">
        <v>234</v>
      </c>
      <c r="GT36" s="190"/>
      <c r="GU36" s="64"/>
      <c r="GV36" s="469"/>
      <c r="GW36" s="64" t="s">
        <v>234</v>
      </c>
      <c r="GX36" s="190"/>
      <c r="GY36" s="64"/>
      <c r="GZ36" s="469"/>
      <c r="HA36" s="64" t="s">
        <v>234</v>
      </c>
      <c r="HB36" s="190"/>
      <c r="HC36" s="64"/>
      <c r="HD36" s="469"/>
      <c r="HE36" s="64" t="s">
        <v>234</v>
      </c>
      <c r="HF36" s="190"/>
      <c r="HG36" s="64"/>
      <c r="HH36" s="469"/>
      <c r="HI36" s="64" t="s">
        <v>234</v>
      </c>
      <c r="HJ36" s="190"/>
      <c r="HK36" s="64"/>
      <c r="HL36" s="469"/>
      <c r="HM36" s="64" t="s">
        <v>234</v>
      </c>
      <c r="HN36" s="190"/>
      <c r="HO36" s="64"/>
      <c r="HP36" s="469"/>
      <c r="HQ36" s="64" t="s">
        <v>234</v>
      </c>
      <c r="HR36" s="190"/>
      <c r="HS36" s="64"/>
      <c r="HT36" s="469"/>
      <c r="HU36" s="64" t="s">
        <v>234</v>
      </c>
      <c r="HV36" s="190"/>
      <c r="HW36" s="64"/>
      <c r="HX36" s="469"/>
      <c r="HY36" s="64" t="s">
        <v>234</v>
      </c>
      <c r="HZ36" s="190"/>
      <c r="IA36" s="64"/>
      <c r="IB36" s="469"/>
      <c r="IC36" s="64" t="s">
        <v>234</v>
      </c>
      <c r="ID36" s="190"/>
      <c r="IE36" s="64"/>
      <c r="IF36" s="469"/>
      <c r="IG36" s="64" t="s">
        <v>234</v>
      </c>
      <c r="IH36" s="190"/>
      <c r="II36" s="64"/>
      <c r="IJ36" s="469"/>
      <c r="IK36" s="64" t="s">
        <v>234</v>
      </c>
      <c r="IL36" s="190"/>
      <c r="IM36" s="64"/>
      <c r="IN36" s="469"/>
    </row>
    <row r="37" spans="1:248" ht="97.5" customHeight="1" x14ac:dyDescent="0.25">
      <c r="A37" s="104" t="s">
        <v>394</v>
      </c>
      <c r="B37" s="483">
        <f>IF('Mapa de Riesgos y Oportunidades'!$C$9="Oportunidad","NO APLICA",'Mapa de Riesgos y Oportunidades'!M13)</f>
        <v>0</v>
      </c>
      <c r="C37" s="483"/>
      <c r="D37" s="484"/>
      <c r="E37" s="106" t="s">
        <v>394</v>
      </c>
      <c r="F37" s="485">
        <f>IF('Mapa de Riesgos y Oportunidades'!$C$14="Oportunidad","NO APLICA",'Mapa de Riesgos y Oportunidades'!M18)</f>
        <v>0</v>
      </c>
      <c r="G37" s="485"/>
      <c r="H37" s="486"/>
      <c r="I37" s="104" t="s">
        <v>394</v>
      </c>
      <c r="J37" s="483">
        <f>IF('Mapa de Riesgos y Oportunidades'!$C$19="Oportunidad","NO APLICA",'Mapa de Riesgos y Oportunidades'!M23)</f>
        <v>0</v>
      </c>
      <c r="K37" s="483"/>
      <c r="L37" s="484"/>
      <c r="M37" s="106" t="s">
        <v>394</v>
      </c>
      <c r="N37" s="485">
        <f>IF('Mapa de Riesgos y Oportunidades'!$C$24="Oportunidad","NO APLICA",'Mapa de Riesgos y Oportunidades'!M28)</f>
        <v>0</v>
      </c>
      <c r="O37" s="485"/>
      <c r="P37" s="486"/>
      <c r="Q37" s="104" t="s">
        <v>394</v>
      </c>
      <c r="R37" s="478">
        <f>IF('Mapa de Riesgos y Oportunidades'!$C$29="Oportunidad","NO APLICA",'Mapa de Riesgos y Oportunidades'!M33)</f>
        <v>0</v>
      </c>
      <c r="S37" s="478"/>
      <c r="T37" s="478"/>
      <c r="U37" s="106" t="s">
        <v>394</v>
      </c>
      <c r="V37" s="490">
        <f>IF('Mapa de Riesgos y Oportunidades'!$C$34="Oportunidad","NO APLICA",'Mapa de Riesgos y Oportunidades'!M38)</f>
        <v>0</v>
      </c>
      <c r="W37" s="490"/>
      <c r="X37" s="490"/>
      <c r="Y37" s="104" t="s">
        <v>394</v>
      </c>
      <c r="Z37" s="478">
        <f>IF('Mapa de Riesgos y Oportunidades'!$C$39="Oportunidad","NO APLICA",'Mapa de Riesgos y Oportunidades'!M43)</f>
        <v>0</v>
      </c>
      <c r="AA37" s="478"/>
      <c r="AB37" s="478"/>
      <c r="AC37" s="106" t="s">
        <v>394</v>
      </c>
      <c r="AD37" s="490">
        <f>IF('Mapa de Riesgos y Oportunidades'!$C$44="Oportunidad","NO APLICA",'Mapa de Riesgos y Oportunidades'!M48)</f>
        <v>0</v>
      </c>
      <c r="AE37" s="490"/>
      <c r="AF37" s="490"/>
      <c r="AG37" s="104" t="s">
        <v>394</v>
      </c>
      <c r="AH37" s="478">
        <f>IF('Mapa de Riesgos y Oportunidades'!$C$49="Oportunidad","NO APLICA",'Mapa de Riesgos y Oportunidades'!M53)</f>
        <v>0</v>
      </c>
      <c r="AI37" s="478"/>
      <c r="AJ37" s="478"/>
      <c r="AK37" s="106" t="s">
        <v>394</v>
      </c>
      <c r="AL37" s="490">
        <f>IF('Mapa de Riesgos y Oportunidades'!$C$54="Oportunidad","NO APLICA",'Mapa de Riesgos y Oportunidades'!M58)</f>
        <v>0</v>
      </c>
      <c r="AM37" s="490"/>
      <c r="AN37" s="490"/>
      <c r="AO37" s="104" t="s">
        <v>394</v>
      </c>
      <c r="AP37" s="478">
        <f>IF('Mapa de Riesgos y Oportunidades'!$C$59="Oportunidad","NO APLICA",'Mapa de Riesgos y Oportunidades'!M63)</f>
        <v>0</v>
      </c>
      <c r="AQ37" s="478"/>
      <c r="AR37" s="478"/>
      <c r="AS37" s="106" t="s">
        <v>394</v>
      </c>
      <c r="AT37" s="490">
        <f>IF('Mapa de Riesgos y Oportunidades'!$C$64="Oportunidad","NO APLICA",'Mapa de Riesgos y Oportunidades'!M68)</f>
        <v>0</v>
      </c>
      <c r="AU37" s="490"/>
      <c r="AV37" s="490"/>
      <c r="AW37" s="104" t="s">
        <v>394</v>
      </c>
      <c r="AX37" s="478">
        <f>IF('Mapa de Riesgos y Oportunidades'!$C$69="Oportunidad","NO APLICA",'Mapa de Riesgos y Oportunidades'!M73)</f>
        <v>0</v>
      </c>
      <c r="AY37" s="478"/>
      <c r="AZ37" s="478"/>
      <c r="BA37" s="106" t="s">
        <v>394</v>
      </c>
      <c r="BB37" s="490">
        <f>IF('Mapa de Riesgos y Oportunidades'!$C$74="Oportunidad","NO APLICA",'Mapa de Riesgos y Oportunidades'!M78)</f>
        <v>0</v>
      </c>
      <c r="BC37" s="490"/>
      <c r="BD37" s="490"/>
      <c r="BE37" s="104" t="s">
        <v>394</v>
      </c>
      <c r="BF37" s="478">
        <f>IF('Mapa de Riesgos y Oportunidades'!$C$79="Oportunidad","NO APLICA",'Mapa de Riesgos y Oportunidades'!M83)</f>
        <v>0</v>
      </c>
      <c r="BG37" s="478"/>
      <c r="BH37" s="478"/>
      <c r="BI37" s="106" t="s">
        <v>394</v>
      </c>
      <c r="BJ37" s="490">
        <f>IF('Mapa de Riesgos y Oportunidades'!$C$84="Oportunidad","NO APLICA",'Mapa de Riesgos y Oportunidades'!M88)</f>
        <v>0</v>
      </c>
      <c r="BK37" s="490"/>
      <c r="BL37" s="490"/>
      <c r="BM37" s="104" t="s">
        <v>394</v>
      </c>
      <c r="BN37" s="478">
        <f>IF('Mapa de Riesgos y Oportunidades'!$C$89="Oportunidad","NO APLICA",'Mapa de Riesgos y Oportunidades'!M93)</f>
        <v>0</v>
      </c>
      <c r="BO37" s="478"/>
      <c r="BP37" s="478"/>
      <c r="BQ37" s="106" t="s">
        <v>394</v>
      </c>
      <c r="BR37" s="490">
        <f>IF('Mapa de Riesgos y Oportunidades'!$C$94="Oportunidad","NO APLICA",'Mapa de Riesgos y Oportunidades'!M98)</f>
        <v>0</v>
      </c>
      <c r="BS37" s="490"/>
      <c r="BT37" s="490"/>
      <c r="BU37" s="104" t="s">
        <v>394</v>
      </c>
      <c r="BV37" s="478">
        <f>IF('Mapa de Riesgos y Oportunidades'!$C$99="Oportunidad","NO APLICA",'Mapa de Riesgos y Oportunidades'!M103)</f>
        <v>0</v>
      </c>
      <c r="BW37" s="478"/>
      <c r="BX37" s="478"/>
      <c r="BY37" s="106" t="s">
        <v>394</v>
      </c>
      <c r="BZ37" s="490">
        <f>IF('Mapa de Riesgos y Oportunidades'!$C$104="Oportunidad","NO APLICA",'Mapa de Riesgos y Oportunidades'!M108)</f>
        <v>0</v>
      </c>
      <c r="CA37" s="490"/>
      <c r="CB37" s="490"/>
      <c r="CC37" s="104" t="s">
        <v>394</v>
      </c>
      <c r="CD37" s="478">
        <f>IF('Mapa de Riesgos y Oportunidades'!$C$109="Oportunidad","NO APLICA",'Mapa de Riesgos y Oportunidades'!M113)</f>
        <v>0</v>
      </c>
      <c r="CE37" s="478"/>
      <c r="CF37" s="478"/>
      <c r="CG37" s="106" t="s">
        <v>394</v>
      </c>
      <c r="CH37" s="490">
        <f>IF('Mapa de Riesgos y Oportunidades'!$C$114="Oportunidad","NO APLICA",'Mapa de Riesgos y Oportunidades'!M118)</f>
        <v>0</v>
      </c>
      <c r="CI37" s="490"/>
      <c r="CJ37" s="490"/>
      <c r="CK37" s="104" t="s">
        <v>394</v>
      </c>
      <c r="CL37" s="478">
        <f>IF('Mapa de Riesgos y Oportunidades'!$C$119="Oportunidad","NO APLICA",'Mapa de Riesgos y Oportunidades'!M123)</f>
        <v>0</v>
      </c>
      <c r="CM37" s="478"/>
      <c r="CN37" s="478"/>
      <c r="CO37" s="199" t="s">
        <v>394</v>
      </c>
      <c r="CP37" s="479">
        <f>IF('Mapa de Riesgos y Oportunidades'!$C$119="Oportunidad","NO APLICA",'Mapa de Riesgos y Oportunidades'!M128)</f>
        <v>0</v>
      </c>
      <c r="CQ37" s="479"/>
      <c r="CR37" s="479"/>
      <c r="CS37" s="104" t="s">
        <v>394</v>
      </c>
      <c r="CT37" s="478">
        <f>IF('Mapa de Riesgos y Oportunidades'!$C$119="Oportunidad","NO APLICA",'Mapa de Riesgos y Oportunidades'!M133)</f>
        <v>0</v>
      </c>
      <c r="CU37" s="478"/>
      <c r="CV37" s="478"/>
      <c r="CW37" s="199" t="s">
        <v>394</v>
      </c>
      <c r="CX37" s="479">
        <f>IF('Mapa de Riesgos y Oportunidades'!$C$119="Oportunidad","NO APLICA",'Mapa de Riesgos y Oportunidades'!M138)</f>
        <v>0</v>
      </c>
      <c r="CY37" s="479"/>
      <c r="CZ37" s="479"/>
      <c r="DA37" s="104" t="s">
        <v>394</v>
      </c>
      <c r="DB37" s="478">
        <f>IF('Mapa de Riesgos y Oportunidades'!$C$119="Oportunidad","NO APLICA",'Mapa de Riesgos y Oportunidades'!M143)</f>
        <v>0</v>
      </c>
      <c r="DC37" s="478"/>
      <c r="DD37" s="478"/>
      <c r="DE37" s="199" t="s">
        <v>394</v>
      </c>
      <c r="DF37" s="479">
        <f>IF('Mapa de Riesgos y Oportunidades'!$C$119="Oportunidad","NO APLICA",'Mapa de Riesgos y Oportunidades'!M148)</f>
        <v>0</v>
      </c>
      <c r="DG37" s="479"/>
      <c r="DH37" s="479"/>
      <c r="DI37" s="104" t="s">
        <v>394</v>
      </c>
      <c r="DJ37" s="478">
        <f>IF('Mapa de Riesgos y Oportunidades'!$C$119="Oportunidad","NO APLICA",'Mapa de Riesgos y Oportunidades'!M233)</f>
        <v>0</v>
      </c>
      <c r="DK37" s="478"/>
      <c r="DL37" s="478"/>
      <c r="DM37" s="199" t="s">
        <v>394</v>
      </c>
      <c r="DN37" s="479">
        <f>IF('Mapa de Riesgos y Oportunidades'!$C$119="Oportunidad","NO APLICA",'Mapa de Riesgos y Oportunidades'!M238)</f>
        <v>0</v>
      </c>
      <c r="DO37" s="479"/>
      <c r="DP37" s="479"/>
      <c r="DQ37" s="104" t="s">
        <v>394</v>
      </c>
      <c r="DR37" s="478">
        <f>IF('Mapa de Riesgos y Oportunidades'!$C$119="Oportunidad","NO APLICA",'Mapa de Riesgos y Oportunidades'!M243)</f>
        <v>0</v>
      </c>
      <c r="DS37" s="478"/>
      <c r="DT37" s="478"/>
      <c r="DU37" s="199" t="s">
        <v>394</v>
      </c>
      <c r="DV37" s="479">
        <f>IF('Mapa de Riesgos y Oportunidades'!$C$119="Oportunidad","NO APLICA",'Mapa de Riesgos y Oportunidades'!M248)</f>
        <v>0</v>
      </c>
      <c r="DW37" s="479"/>
      <c r="DX37" s="479"/>
      <c r="DY37" s="104" t="s">
        <v>394</v>
      </c>
      <c r="DZ37" s="478">
        <f>IF('Mapa de Riesgos y Oportunidades'!$C$119="Oportunidad","NO APLICA",'Mapa de Riesgos y Oportunidades'!M253)</f>
        <v>0</v>
      </c>
      <c r="EA37" s="478"/>
      <c r="EB37" s="478"/>
      <c r="EC37" s="199" t="s">
        <v>394</v>
      </c>
      <c r="ED37" s="479">
        <f>IF('Mapa de Riesgos y Oportunidades'!$C$119="Oportunidad","NO APLICA",'Mapa de Riesgos y Oportunidades'!M258)</f>
        <v>0</v>
      </c>
      <c r="EE37" s="479"/>
      <c r="EF37" s="479"/>
      <c r="EG37" s="104" t="s">
        <v>394</v>
      </c>
      <c r="EH37" s="478" t="str">
        <f>IF('Mapa de Riesgos y Oportunidades'!$C$119="Oportunidad","NO APLICA",'Mapa de Riesgos y Oportunidades'!M263)</f>
        <v xml:space="preserve">Registro de legalización de Matrícula Académica de primer semestre en el formato FOR-FO-054_Registro matricula del aspirante que cumple con los requisitos de admisión. </v>
      </c>
      <c r="EI37" s="478"/>
      <c r="EJ37" s="478"/>
      <c r="EK37" s="199" t="s">
        <v>394</v>
      </c>
      <c r="EL37" s="479">
        <f>IF('Mapa de Riesgos y Oportunidades'!$C$119="Oportunidad","NO APLICA",'Mapa de Riesgos y Oportunidades'!M268)</f>
        <v>0</v>
      </c>
      <c r="EM37" s="479"/>
      <c r="EN37" s="479"/>
      <c r="EO37" s="104" t="s">
        <v>394</v>
      </c>
      <c r="EP37" s="478">
        <f>IF('Mapa de Riesgos y Oportunidades'!$C$119="Oportunidad","NO APLICA",'Mapa de Riesgos y Oportunidades'!M273)</f>
        <v>0</v>
      </c>
      <c r="EQ37" s="478"/>
      <c r="ER37" s="478"/>
      <c r="ES37" s="199" t="s">
        <v>394</v>
      </c>
      <c r="ET37" s="479">
        <f>IF('Mapa de Riesgos y Oportunidades'!$C$119="Oportunidad","NO APLICA",'Mapa de Riesgos y Oportunidades'!M278)</f>
        <v>0</v>
      </c>
      <c r="EU37" s="479"/>
      <c r="EV37" s="479"/>
      <c r="EW37" s="104" t="s">
        <v>394</v>
      </c>
      <c r="EX37" s="478">
        <f>IF('Mapa de Riesgos y Oportunidades'!$C$119="Oportunidad","NO APLICA",'Mapa de Riesgos y Oportunidades'!M283)</f>
        <v>0</v>
      </c>
      <c r="EY37" s="478"/>
      <c r="EZ37" s="478"/>
      <c r="FA37" s="199" t="s">
        <v>394</v>
      </c>
      <c r="FB37" s="479">
        <f>IF('Mapa de Riesgos y Oportunidades'!$C$119="Oportunidad","NO APLICA",'Mapa de Riesgos y Oportunidades'!M288)</f>
        <v>0</v>
      </c>
      <c r="FC37" s="479"/>
      <c r="FD37" s="479"/>
      <c r="FE37" s="104" t="s">
        <v>394</v>
      </c>
      <c r="FF37" s="478">
        <f>IF('Mapa de Riesgos y Oportunidades'!$C$119="Oportunidad","NO APLICA",'Mapa de Riesgos y Oportunidades'!M293)</f>
        <v>0</v>
      </c>
      <c r="FG37" s="478"/>
      <c r="FH37" s="478"/>
      <c r="FI37" s="199" t="s">
        <v>394</v>
      </c>
      <c r="FJ37" s="479">
        <f>IF('Mapa de Riesgos y Oportunidades'!$C$119="Oportunidad","NO APLICA",'Mapa de Riesgos y Oportunidades'!M298)</f>
        <v>0</v>
      </c>
      <c r="FK37" s="479"/>
      <c r="FL37" s="479"/>
      <c r="FM37" s="104" t="s">
        <v>394</v>
      </c>
      <c r="FN37" s="478">
        <f>IF('Mapa de Riesgos y Oportunidades'!$C$119="Oportunidad","NO APLICA",'Mapa de Riesgos y Oportunidades'!M303)</f>
        <v>0</v>
      </c>
      <c r="FO37" s="478"/>
      <c r="FP37" s="478"/>
      <c r="FQ37" s="199" t="s">
        <v>394</v>
      </c>
      <c r="FR37" s="479">
        <f>IF('Mapa de Riesgos y Oportunidades'!$C$119="Oportunidad","NO APLICA",'Mapa de Riesgos y Oportunidades'!M308)</f>
        <v>0</v>
      </c>
      <c r="FS37" s="479"/>
      <c r="FT37" s="479"/>
      <c r="FU37" s="104" t="s">
        <v>394</v>
      </c>
      <c r="FV37" s="478">
        <f>IF('Mapa de Riesgos y Oportunidades'!$C$119="Oportunidad","NO APLICA",'Mapa de Riesgos y Oportunidades'!M313)</f>
        <v>0</v>
      </c>
      <c r="FW37" s="478"/>
      <c r="FX37" s="478"/>
      <c r="FY37" s="199" t="s">
        <v>394</v>
      </c>
      <c r="FZ37" s="479">
        <f>IF('Mapa de Riesgos y Oportunidades'!$C$119="Oportunidad","NO APLICA",'Mapa de Riesgos y Oportunidades'!M318)</f>
        <v>0</v>
      </c>
      <c r="GA37" s="479"/>
      <c r="GB37" s="479"/>
      <c r="GC37" s="104" t="s">
        <v>394</v>
      </c>
      <c r="GD37" s="478">
        <f>IF('Mapa de Riesgos y Oportunidades'!$C$119="Oportunidad","NO APLICA",'Mapa de Riesgos y Oportunidades'!M323)</f>
        <v>0</v>
      </c>
      <c r="GE37" s="478"/>
      <c r="GF37" s="478"/>
      <c r="GG37" s="199" t="s">
        <v>394</v>
      </c>
      <c r="GH37" s="479">
        <f>IF('Mapa de Riesgos y Oportunidades'!$C$119="Oportunidad","NO APLICA",'Mapa de Riesgos y Oportunidades'!M328)</f>
        <v>0</v>
      </c>
      <c r="GI37" s="479"/>
      <c r="GJ37" s="479"/>
      <c r="GK37" s="104" t="s">
        <v>394</v>
      </c>
      <c r="GL37" s="478">
        <f>IF('Mapa de Riesgos y Oportunidades'!$C$119="Oportunidad","NO APLICA",'Mapa de Riesgos y Oportunidades'!M333)</f>
        <v>0</v>
      </c>
      <c r="GM37" s="478"/>
      <c r="GN37" s="478"/>
      <c r="GO37" s="199" t="s">
        <v>394</v>
      </c>
      <c r="GP37" s="479">
        <f>IF('Mapa de Riesgos y Oportunidades'!$C$119="Oportunidad","NO APLICA",'Mapa de Riesgos y Oportunidades'!M338)</f>
        <v>0</v>
      </c>
      <c r="GQ37" s="479"/>
      <c r="GR37" s="479"/>
      <c r="GS37" s="104" t="s">
        <v>394</v>
      </c>
      <c r="GT37" s="478">
        <f>IF('Mapa de Riesgos y Oportunidades'!$C$119="Oportunidad","NO APLICA",'Mapa de Riesgos y Oportunidades'!M343)</f>
        <v>0</v>
      </c>
      <c r="GU37" s="478"/>
      <c r="GV37" s="478"/>
      <c r="GW37" s="199" t="s">
        <v>394</v>
      </c>
      <c r="GX37" s="479">
        <f>IF('Mapa de Riesgos y Oportunidades'!$C$119="Oportunidad","NO APLICA",'Mapa de Riesgos y Oportunidades'!M348)</f>
        <v>0</v>
      </c>
      <c r="GY37" s="479"/>
      <c r="GZ37" s="479"/>
      <c r="HA37" s="104" t="s">
        <v>394</v>
      </c>
      <c r="HB37" s="478">
        <f>IF('Mapa de Riesgos y Oportunidades'!$C$119="Oportunidad","NO APLICA",'Mapa de Riesgos y Oportunidades'!DY133)</f>
        <v>0</v>
      </c>
      <c r="HC37" s="478"/>
      <c r="HD37" s="478"/>
      <c r="HE37" s="199" t="s">
        <v>394</v>
      </c>
      <c r="HF37" s="479">
        <f>IF('Mapa de Riesgos y Oportunidades'!$C$119="Oportunidad","NO APLICA",'Mapa de Riesgos y Oportunidades'!DY138)</f>
        <v>0</v>
      </c>
      <c r="HG37" s="479"/>
      <c r="HH37" s="479"/>
      <c r="HI37" s="104" t="s">
        <v>394</v>
      </c>
      <c r="HJ37" s="478">
        <f>IF('Mapa de Riesgos y Oportunidades'!$C$119="Oportunidad","NO APLICA",'Mapa de Riesgos y Oportunidades'!EG133)</f>
        <v>0</v>
      </c>
      <c r="HK37" s="478"/>
      <c r="HL37" s="478"/>
      <c r="HM37" s="199" t="s">
        <v>394</v>
      </c>
      <c r="HN37" s="479">
        <f>IF('Mapa de Riesgos y Oportunidades'!$C$119="Oportunidad","NO APLICA",'Mapa de Riesgos y Oportunidades'!EG138)</f>
        <v>0</v>
      </c>
      <c r="HO37" s="479"/>
      <c r="HP37" s="479"/>
      <c r="HQ37" s="104" t="s">
        <v>394</v>
      </c>
      <c r="HR37" s="478">
        <f>IF('Mapa de Riesgos y Oportunidades'!$C$119="Oportunidad","NO APLICA",'Mapa de Riesgos y Oportunidades'!EO133)</f>
        <v>0</v>
      </c>
      <c r="HS37" s="478"/>
      <c r="HT37" s="478"/>
      <c r="HU37" s="199" t="s">
        <v>394</v>
      </c>
      <c r="HV37" s="479">
        <f>IF('Mapa de Riesgos y Oportunidades'!$C$119="Oportunidad","NO APLICA",'Mapa de Riesgos y Oportunidades'!EO138)</f>
        <v>0</v>
      </c>
      <c r="HW37" s="479"/>
      <c r="HX37" s="479"/>
      <c r="HY37" s="104" t="s">
        <v>394</v>
      </c>
      <c r="HZ37" s="478">
        <f>IF('Mapa de Riesgos y Oportunidades'!$C$119="Oportunidad","NO APLICA",'Mapa de Riesgos y Oportunidades'!EW133)</f>
        <v>0</v>
      </c>
      <c r="IA37" s="478"/>
      <c r="IB37" s="478"/>
      <c r="IC37" s="199" t="s">
        <v>394</v>
      </c>
      <c r="ID37" s="479">
        <f>IF('Mapa de Riesgos y Oportunidades'!$C$119="Oportunidad","NO APLICA",'Mapa de Riesgos y Oportunidades'!EW138)</f>
        <v>0</v>
      </c>
      <c r="IE37" s="479"/>
      <c r="IF37" s="479"/>
      <c r="IG37" s="104" t="s">
        <v>394</v>
      </c>
      <c r="IH37" s="478">
        <f>IF('Mapa de Riesgos y Oportunidades'!$C$119="Oportunidad","NO APLICA",'Mapa de Riesgos y Oportunidades'!FE133)</f>
        <v>0</v>
      </c>
      <c r="II37" s="478"/>
      <c r="IJ37" s="478"/>
      <c r="IK37" s="199" t="s">
        <v>394</v>
      </c>
      <c r="IL37" s="479">
        <f>IF('Mapa de Riesgos y Oportunidades'!$C$119="Oportunidad","NO APLICA",'Mapa de Riesgos y Oportunidades'!FE138)</f>
        <v>0</v>
      </c>
      <c r="IM37" s="479"/>
      <c r="IN37" s="479"/>
    </row>
    <row r="38" spans="1:248" ht="22.5" x14ac:dyDescent="0.25">
      <c r="A38" s="64" t="s">
        <v>228</v>
      </c>
      <c r="B38" s="144"/>
      <c r="C38" s="144">
        <f>IF(B38="x",15,0)+IF(B39="x",5,0)+IF(B40="x",15,0)+IF(B41="x",10,0)+IF(B42="x",15,0)+IF(B43="x",10,0)+IF(B44="x",30,0)</f>
        <v>0</v>
      </c>
      <c r="D38" s="469">
        <f>IF(C38&lt;=50,0,IF(C38&lt;=75,1,IF(C38&lt;=100,2,"Error")))</f>
        <v>0</v>
      </c>
      <c r="E38" s="64" t="s">
        <v>228</v>
      </c>
      <c r="F38" s="144"/>
      <c r="G38" s="144">
        <f>IF(F38="x",15,0)+IF(F39="x",5,0)+IF(F40="x",15,0)+IF(F41="x",10,0)+IF(F42="x",15,0)+IF(F43="x",10,0)+IF(F44="x",30,0)</f>
        <v>0</v>
      </c>
      <c r="H38" s="469">
        <f>IF(G38&lt;=50,0,IF(G38&lt;=75,1,IF(G38&lt;=100,2,"Error")))</f>
        <v>0</v>
      </c>
      <c r="I38" s="64" t="s">
        <v>228</v>
      </c>
      <c r="J38" s="144"/>
      <c r="K38" s="144">
        <f>IF(J38="x",15,0)+IF(J39="x",5,0)+IF(J40="x",15,0)+IF(J41="x",10,0)+IF(J42="x",15,0)+IF(J43="x",10,0)+IF(J44="x",30,0)</f>
        <v>0</v>
      </c>
      <c r="L38" s="469">
        <f>IF(K38&lt;=50,0,IF(K38&lt;=75,1,IF(K38&lt;=100,2,"Error")))</f>
        <v>0</v>
      </c>
      <c r="M38" s="64" t="s">
        <v>228</v>
      </c>
      <c r="N38" s="144"/>
      <c r="O38" s="144">
        <f>IF(N38="x",15,0)+IF(N39="x",5,0)+IF(N40="x",15,0)+IF(N41="x",10,0)+IF(N42="x",15,0)+IF(N43="x",10,0)+IF(N44="x",30,0)</f>
        <v>0</v>
      </c>
      <c r="P38" s="492">
        <f>IF(O38&lt;=50,0,IF(O38&lt;=75,1,IF(O38&lt;=100,2,"Error")))</f>
        <v>0</v>
      </c>
      <c r="Q38" s="64" t="s">
        <v>228</v>
      </c>
      <c r="R38" s="144"/>
      <c r="S38" s="144">
        <f>IF(R38="x",15,0)+IF(R39="x",5,0)+IF(R40="x",15,0)+IF(R41="x",10,0)+IF(R42="x",15,0)+IF(R43="x",10,0)+IF(R44="x",30,0)</f>
        <v>0</v>
      </c>
      <c r="T38" s="469">
        <f>IF(S38&lt;=50,0,IF(S38&lt;=75,1,IF(S38&lt;=100,2,"Error")))</f>
        <v>0</v>
      </c>
      <c r="U38" s="64" t="s">
        <v>228</v>
      </c>
      <c r="V38" s="144"/>
      <c r="W38" s="144">
        <f>IF(V38="x",15,0)+IF(V39="x",5,0)+IF(V40="x",15,0)+IF(V41="x",10,0)+IF(V42="x",15,0)+IF(V43="x",10,0)+IF(V44="x",30,0)</f>
        <v>0</v>
      </c>
      <c r="X38" s="469">
        <f>IF(W38&lt;=50,0,IF(W38&lt;=75,1,IF(W38&lt;=100,2,"Error")))</f>
        <v>0</v>
      </c>
      <c r="Y38" s="64" t="s">
        <v>228</v>
      </c>
      <c r="Z38" s="144"/>
      <c r="AA38" s="144">
        <f>IF(Z38="x",15,0)+IF(Z39="x",5,0)+IF(Z40="x",15,0)+IF(Z41="x",10,0)+IF(Z42="x",15,0)+IF(Z43="x",10,0)+IF(Z44="x",30,0)</f>
        <v>0</v>
      </c>
      <c r="AB38" s="469">
        <f>IF(AA38&lt;=50,0,IF(AA38&lt;=75,1,IF(AA38&lt;=100,2,"Error")))</f>
        <v>0</v>
      </c>
      <c r="AC38" s="64" t="s">
        <v>228</v>
      </c>
      <c r="AD38" s="144"/>
      <c r="AE38" s="144">
        <f>IF(AD38="x",15,0)+IF(AD39="x",5,0)+IF(AD40="x",15,0)+IF(AD41="x",10,0)+IF(AD42="x",15,0)+IF(AD43="x",10,0)+IF(AD44="x",30,0)</f>
        <v>0</v>
      </c>
      <c r="AF38" s="469">
        <f>IF(AE38&lt;=50,0,IF(AE38&lt;=75,1,IF(AE38&lt;=100,2,"Error")))</f>
        <v>0</v>
      </c>
      <c r="AG38" s="64" t="s">
        <v>228</v>
      </c>
      <c r="AH38" s="144"/>
      <c r="AI38" s="144">
        <f>IF(AH38="x",15,0)+IF(AH39="x",5,0)+IF(AH40="x",15,0)+IF(AH41="x",10,0)+IF(AH42="x",15,0)+IF(AH43="x",10,0)+IF(AH44="x",30,0)</f>
        <v>0</v>
      </c>
      <c r="AJ38" s="469">
        <f>IF(AI38&lt;=50,0,IF(AI38&lt;=75,1,IF(AI38&lt;=100,2,"Error")))</f>
        <v>0</v>
      </c>
      <c r="AK38" s="64" t="s">
        <v>228</v>
      </c>
      <c r="AL38" s="144"/>
      <c r="AM38" s="144">
        <f>IF(AL38="x",15,0)+IF(AL39="x",5,0)+IF(AL40="x",15,0)+IF(AL41="x",10,0)+IF(AL42="x",15,0)+IF(AL43="x",10,0)+IF(AL44="x",30,0)</f>
        <v>0</v>
      </c>
      <c r="AN38" s="469">
        <f>IF(AM38&lt;=50,0,IF(AM38&lt;=75,1,IF(AM38&lt;=100,2,"Error")))</f>
        <v>0</v>
      </c>
      <c r="AO38" s="64" t="s">
        <v>228</v>
      </c>
      <c r="AP38" s="154"/>
      <c r="AQ38" s="154">
        <f>IF(AP38="x",15,0)+IF(AP39="x",5,0)+IF(AP40="x",15,0)+IF(AP41="x",10,0)+IF(AP42="x",15,0)+IF(AP43="x",10,0)+IF(AP44="x",30,0)</f>
        <v>0</v>
      </c>
      <c r="AR38" s="469">
        <f>IF(AQ38&lt;=50,0,IF(AQ38&lt;=75,1,IF(AQ38&lt;=100,2,"Error")))</f>
        <v>0</v>
      </c>
      <c r="AS38" s="64" t="s">
        <v>228</v>
      </c>
      <c r="AT38" s="154"/>
      <c r="AU38" s="154">
        <f>IF(AT38="x",15,0)+IF(AT39="x",5,0)+IF(AT40="x",15,0)+IF(AT41="x",10,0)+IF(AT42="x",15,0)+IF(AT43="x",10,0)+IF(AT44="x",30,0)</f>
        <v>0</v>
      </c>
      <c r="AV38" s="469">
        <f>IF(AU38&lt;=50,0,IF(AU38&lt;=75,1,IF(AU38&lt;=100,2,"Error")))</f>
        <v>0</v>
      </c>
      <c r="AW38" s="64" t="s">
        <v>228</v>
      </c>
      <c r="AX38" s="154"/>
      <c r="AY38" s="154">
        <f>IF(AX38="x",15,0)+IF(AX39="x",5,0)+IF(AX40="x",15,0)+IF(AX41="x",10,0)+IF(AX42="x",15,0)+IF(AX43="x",10,0)+IF(AX44="x",30,0)</f>
        <v>0</v>
      </c>
      <c r="AZ38" s="469">
        <f>IF(AY38&lt;=50,0,IF(AY38&lt;=75,1,IF(AY38&lt;=100,2,"Error")))</f>
        <v>0</v>
      </c>
      <c r="BA38" s="64" t="s">
        <v>228</v>
      </c>
      <c r="BB38" s="154"/>
      <c r="BC38" s="154">
        <f>IF(BB38="x",15,0)+IF(BB39="x",5,0)+IF(BB40="x",15,0)+IF(BB41="x",10,0)+IF(BB42="x",15,0)+IF(BB43="x",10,0)+IF(BB44="x",30,0)</f>
        <v>0</v>
      </c>
      <c r="BD38" s="469">
        <f>IF(BC38&lt;=50,0,IF(BC38&lt;=75,1,IF(BC38&lt;=100,2,"Error")))</f>
        <v>0</v>
      </c>
      <c r="BE38" s="64" t="s">
        <v>228</v>
      </c>
      <c r="BF38" s="154"/>
      <c r="BG38" s="154">
        <f>IF(BF38="x",15,0)+IF(BF39="x",5,0)+IF(BF40="x",15,0)+IF(BF41="x",10,0)+IF(BF42="x",15,0)+IF(BF43="x",10,0)+IF(BF44="x",30,0)</f>
        <v>0</v>
      </c>
      <c r="BH38" s="469">
        <f>IF(BG38&lt;=50,0,IF(BG38&lt;=75,1,IF(BG38&lt;=100,2,"Error")))</f>
        <v>0</v>
      </c>
      <c r="BI38" s="64" t="s">
        <v>228</v>
      </c>
      <c r="BJ38" s="154"/>
      <c r="BK38" s="154">
        <f>IF(BJ38="x",15,0)+IF(BJ39="x",5,0)+IF(BJ40="x",15,0)+IF(BJ41="x",10,0)+IF(BJ42="x",15,0)+IF(BJ43="x",10,0)+IF(BJ44="x",30,0)</f>
        <v>0</v>
      </c>
      <c r="BL38" s="469">
        <f>IF(BK38&lt;=50,0,IF(BK38&lt;=75,1,IF(BK38&lt;=100,2,"Error")))</f>
        <v>0</v>
      </c>
      <c r="BM38" s="64" t="s">
        <v>228</v>
      </c>
      <c r="BN38" s="154"/>
      <c r="BO38" s="154">
        <f>IF(BN38="x",15,0)+IF(BN39="x",5,0)+IF(BN40="x",15,0)+IF(BN41="x",10,0)+IF(BN42="x",15,0)+IF(BN43="x",10,0)+IF(BN44="x",30,0)</f>
        <v>0</v>
      </c>
      <c r="BP38" s="469">
        <f>IF(BO38&lt;=50,0,IF(BO38&lt;=75,1,IF(BO38&lt;=100,2,"Error")))</f>
        <v>0</v>
      </c>
      <c r="BQ38" s="64" t="s">
        <v>228</v>
      </c>
      <c r="BR38" s="154"/>
      <c r="BS38" s="154">
        <f>IF(BR38="x",15,0)+IF(BR39="x",5,0)+IF(BR40="x",15,0)+IF(BR41="x",10,0)+IF(BR42="x",15,0)+IF(BR43="x",10,0)+IF(BR44="x",30,0)</f>
        <v>0</v>
      </c>
      <c r="BT38" s="469">
        <f>IF(BS38&lt;=50,0,IF(BS38&lt;=75,1,IF(BS38&lt;=100,2,"Error")))</f>
        <v>0</v>
      </c>
      <c r="BU38" s="64" t="s">
        <v>228</v>
      </c>
      <c r="BV38" s="154"/>
      <c r="BW38" s="154">
        <f>IF(BV38="x",15,0)+IF(BV39="x",5,0)+IF(BV40="x",15,0)+IF(BV41="x",10,0)+IF(BV42="x",15,0)+IF(BV43="x",10,0)+IF(BV44="x",30,0)</f>
        <v>0</v>
      </c>
      <c r="BX38" s="469">
        <f>IF(BW38&lt;=50,0,IF(BW38&lt;=75,1,IF(BW38&lt;=100,2,"Error")))</f>
        <v>0</v>
      </c>
      <c r="BY38" s="64" t="s">
        <v>228</v>
      </c>
      <c r="BZ38" s="154"/>
      <c r="CA38" s="154">
        <f>IF(BZ38="x",15,0)+IF(BZ39="x",5,0)+IF(BZ40="x",15,0)+IF(BZ41="x",10,0)+IF(BZ42="x",15,0)+IF(BZ43="x",10,0)+IF(BZ44="x",30,0)</f>
        <v>0</v>
      </c>
      <c r="CB38" s="469">
        <f>IF(CA38&lt;=50,0,IF(CA38&lt;=75,1,IF(CA38&lt;=100,2,"Error")))</f>
        <v>0</v>
      </c>
      <c r="CC38" s="64" t="s">
        <v>228</v>
      </c>
      <c r="CD38" s="154"/>
      <c r="CE38" s="154">
        <f>IF(CD38="x",15,0)+IF(CD39="x",5,0)+IF(CD40="x",15,0)+IF(CD41="x",10,0)+IF(CD42="x",15,0)+IF(CD43="x",10,0)+IF(CD44="x",30,0)</f>
        <v>0</v>
      </c>
      <c r="CF38" s="469">
        <f>IF(CE38&lt;=50,0,IF(CE38&lt;=75,1,IF(CE38&lt;=100,2,"Error")))</f>
        <v>0</v>
      </c>
      <c r="CG38" s="64" t="s">
        <v>228</v>
      </c>
      <c r="CH38" s="154"/>
      <c r="CI38" s="154">
        <f>IF(CH38="x",15,0)+IF(CH39="x",5,0)+IF(CH40="x",15,0)+IF(CH41="x",10,0)+IF(CH42="x",15,0)+IF(CH43="x",10,0)+IF(CH44="x",30,0)</f>
        <v>0</v>
      </c>
      <c r="CJ38" s="469">
        <f>IF(CI38&lt;=50,0,IF(CI38&lt;=75,1,IF(CI38&lt;=100,2,"Error")))</f>
        <v>0</v>
      </c>
      <c r="CK38" s="64" t="s">
        <v>228</v>
      </c>
      <c r="CL38" s="154"/>
      <c r="CM38" s="154">
        <f>IF(CL38="x",15,0)+IF(CL39="x",5,0)+IF(CL40="x",15,0)+IF(CL41="x",10,0)+IF(CL42="x",15,0)+IF(CL43="x",10,0)+IF(CL44="x",30,0)</f>
        <v>0</v>
      </c>
      <c r="CN38" s="469">
        <f>IF(CM38&lt;=50,0,IF(CM38&lt;=75,1,IF(CM38&lt;=100,2,"Error")))</f>
        <v>0</v>
      </c>
      <c r="CO38" s="64" t="s">
        <v>228</v>
      </c>
      <c r="CP38" s="176"/>
      <c r="CQ38" s="176">
        <f>IF(CP38="x",15,0)+IF(CP39="x",5,0)+IF(CP40="x",15,0)+IF(CP41="x",10,0)+IF(CP42="x",15,0)+IF(CP43="x",10,0)+IF(CP44="x",30,0)</f>
        <v>0</v>
      </c>
      <c r="CR38" s="469">
        <f>IF(CQ38&lt;=50,0,IF(CQ38&lt;=75,1,IF(CQ38&lt;=100,2,"Error")))</f>
        <v>0</v>
      </c>
      <c r="CS38" s="64" t="s">
        <v>228</v>
      </c>
      <c r="CT38" s="176"/>
      <c r="CU38" s="176">
        <f>IF(CT38="x",15,0)+IF(CT39="x",5,0)+IF(CT40="x",15,0)+IF(CT41="x",10,0)+IF(CT42="x",15,0)+IF(CT43="x",10,0)+IF(CT44="x",30,0)</f>
        <v>0</v>
      </c>
      <c r="CV38" s="469">
        <f>IF(CU38&lt;=50,0,IF(CU38&lt;=75,1,IF(CU38&lt;=100,2,"Error")))</f>
        <v>0</v>
      </c>
      <c r="CW38" s="64" t="s">
        <v>228</v>
      </c>
      <c r="CX38" s="176"/>
      <c r="CY38" s="176">
        <f>IF(CX38="x",15,0)+IF(CX39="x",5,0)+IF(CX40="x",15,0)+IF(CX41="x",10,0)+IF(CX42="x",15,0)+IF(CX43="x",10,0)+IF(CX44="x",30,0)</f>
        <v>0</v>
      </c>
      <c r="CZ38" s="469">
        <f>IF(CY38&lt;=50,0,IF(CY38&lt;=75,1,IF(CY38&lt;=100,2,"Error")))</f>
        <v>0</v>
      </c>
      <c r="DA38" s="64" t="s">
        <v>228</v>
      </c>
      <c r="DB38" s="176"/>
      <c r="DC38" s="176">
        <f>IF(DB38="x",15,0)+IF(DB39="x",5,0)+IF(DB40="x",15,0)+IF(DB41="x",10,0)+IF(DB42="x",15,0)+IF(DB43="x",10,0)+IF(DB44="x",30,0)</f>
        <v>0</v>
      </c>
      <c r="DD38" s="469">
        <f>IF(DC38&lt;=50,0,IF(DC38&lt;=75,1,IF(DC38&lt;=100,2,"Error")))</f>
        <v>0</v>
      </c>
      <c r="DE38" s="64" t="s">
        <v>228</v>
      </c>
      <c r="DF38" s="176"/>
      <c r="DG38" s="176">
        <f>IF(DF38="x",15,0)+IF(DF39="x",5,0)+IF(DF40="x",15,0)+IF(DF41="x",10,0)+IF(DF42="x",15,0)+IF(DF43="x",10,0)+IF(DF44="x",30,0)</f>
        <v>0</v>
      </c>
      <c r="DH38" s="469">
        <f>IF(DG38&lt;=50,0,IF(DG38&lt;=75,1,IF(DG38&lt;=100,2,"Error")))</f>
        <v>0</v>
      </c>
      <c r="DI38" s="64" t="s">
        <v>228</v>
      </c>
      <c r="DJ38" s="190"/>
      <c r="DK38" s="190">
        <f>IF(DJ38="x",15,0)+IF(DJ39="x",5,0)+IF(DJ40="x",15,0)+IF(DJ41="x",10,0)+IF(DJ42="x",15,0)+IF(DJ43="x",10,0)+IF(DJ44="x",30,0)</f>
        <v>0</v>
      </c>
      <c r="DL38" s="469">
        <f>IF(DK38&lt;=50,0,IF(DK38&lt;=75,1,IF(DK38&lt;=100,2,"Error")))</f>
        <v>0</v>
      </c>
      <c r="DM38" s="64" t="s">
        <v>228</v>
      </c>
      <c r="DN38" s="190"/>
      <c r="DO38" s="190">
        <f>IF(DN38="x",15,0)+IF(DN39="x",5,0)+IF(DN40="x",15,0)+IF(DN41="x",10,0)+IF(DN42="x",15,0)+IF(DN43="x",10,0)+IF(DN44="x",30,0)</f>
        <v>0</v>
      </c>
      <c r="DP38" s="469">
        <f>IF(DO38&lt;=50,0,IF(DO38&lt;=75,1,IF(DO38&lt;=100,2,"Error")))</f>
        <v>0</v>
      </c>
      <c r="DQ38" s="64" t="s">
        <v>228</v>
      </c>
      <c r="DR38" s="190"/>
      <c r="DS38" s="190">
        <f>IF(DR38="x",15,0)+IF(DR39="x",5,0)+IF(DR40="x",15,0)+IF(DR41="x",10,0)+IF(DR42="x",15,0)+IF(DR43="x",10,0)+IF(DR44="x",30,0)</f>
        <v>0</v>
      </c>
      <c r="DT38" s="469">
        <f>IF(DS38&lt;=50,0,IF(DS38&lt;=75,1,IF(DS38&lt;=100,2,"Error")))</f>
        <v>0</v>
      </c>
      <c r="DU38" s="64" t="s">
        <v>228</v>
      </c>
      <c r="DV38" s="190"/>
      <c r="DW38" s="190">
        <f>IF(DV38="x",15,0)+IF(DV39="x",5,0)+IF(DV40="x",15,0)+IF(DV41="x",10,0)+IF(DV42="x",15,0)+IF(DV43="x",10,0)+IF(DV44="x",30,0)</f>
        <v>0</v>
      </c>
      <c r="DX38" s="469">
        <f>IF(DW38&lt;=50,0,IF(DW38&lt;=75,1,IF(DW38&lt;=100,2,"Error")))</f>
        <v>0</v>
      </c>
      <c r="DY38" s="64" t="s">
        <v>228</v>
      </c>
      <c r="DZ38" s="190"/>
      <c r="EA38" s="190">
        <f>IF(DZ38="x",15,0)+IF(DZ39="x",5,0)+IF(DZ40="x",15,0)+IF(DZ41="x",10,0)+IF(DZ42="x",15,0)+IF(DZ43="x",10,0)+IF(DZ44="x",30,0)</f>
        <v>0</v>
      </c>
      <c r="EB38" s="469">
        <f>IF(EA38&lt;=50,0,IF(EA38&lt;=75,1,IF(EA38&lt;=100,2,"Error")))</f>
        <v>0</v>
      </c>
      <c r="EC38" s="64" t="s">
        <v>228</v>
      </c>
      <c r="ED38" s="190"/>
      <c r="EE38" s="190">
        <f>IF(ED38="x",15,0)+IF(ED39="x",5,0)+IF(ED40="x",15,0)+IF(ED41="x",10,0)+IF(ED42="x",15,0)+IF(ED43="x",10,0)+IF(ED44="x",30,0)</f>
        <v>0</v>
      </c>
      <c r="EF38" s="469">
        <f>IF(EE38&lt;=50,0,IF(EE38&lt;=75,1,IF(EE38&lt;=100,2,"Error")))</f>
        <v>0</v>
      </c>
      <c r="EG38" s="64" t="s">
        <v>228</v>
      </c>
      <c r="EH38" s="225" t="s">
        <v>414</v>
      </c>
      <c r="EI38" s="190">
        <f>IF(EH38="x",15,0)+IF(EH39="x",5,0)+IF(EH40="x",15,0)+IF(EH41="x",10,0)+IF(EH42="x",15,0)+IF(EH43="x",10,0)+IF(EH44="x",30,0)</f>
        <v>85</v>
      </c>
      <c r="EJ38" s="469">
        <f>IF(EI38&lt;=50,0,IF(EI38&lt;=75,1,IF(EI38&lt;=100,2,"Error")))</f>
        <v>2</v>
      </c>
      <c r="EK38" s="64" t="s">
        <v>228</v>
      </c>
      <c r="EL38" s="190"/>
      <c r="EM38" s="190">
        <f>IF(EL38="x",15,0)+IF(EL39="x",5,0)+IF(EL40="x",15,0)+IF(EL41="x",10,0)+IF(EL42="x",15,0)+IF(EL43="x",10,0)+IF(EL44="x",30,0)</f>
        <v>0</v>
      </c>
      <c r="EN38" s="469">
        <f>IF(EM38&lt;=50,0,IF(EM38&lt;=75,1,IF(EM38&lt;=100,2,"Error")))</f>
        <v>0</v>
      </c>
      <c r="EO38" s="64" t="s">
        <v>228</v>
      </c>
      <c r="EP38" s="190"/>
      <c r="EQ38" s="190">
        <f>IF(EP38="x",15,0)+IF(EP39="x",5,0)+IF(EP40="x",15,0)+IF(EP41="x",10,0)+IF(EP42="x",15,0)+IF(EP43="x",10,0)+IF(EP44="x",30,0)</f>
        <v>0</v>
      </c>
      <c r="ER38" s="469">
        <f>IF(EQ38&lt;=50,0,IF(EQ38&lt;=75,1,IF(EQ38&lt;=100,2,"Error")))</f>
        <v>0</v>
      </c>
      <c r="ES38" s="64" t="s">
        <v>228</v>
      </c>
      <c r="ET38" s="190"/>
      <c r="EU38" s="190">
        <f>IF(ET38="x",15,0)+IF(ET39="x",5,0)+IF(ET40="x",15,0)+IF(ET41="x",10,0)+IF(ET42="x",15,0)+IF(ET43="x",10,0)+IF(ET44="x",30,0)</f>
        <v>0</v>
      </c>
      <c r="EV38" s="469">
        <f>IF(EU38&lt;=50,0,IF(EU38&lt;=75,1,IF(EU38&lt;=100,2,"Error")))</f>
        <v>0</v>
      </c>
      <c r="EW38" s="64" t="s">
        <v>228</v>
      </c>
      <c r="EX38" s="190"/>
      <c r="EY38" s="190">
        <f>IF(EX38="x",15,0)+IF(EX39="x",5,0)+IF(EX40="x",15,0)+IF(EX41="x",10,0)+IF(EX42="x",15,0)+IF(EX43="x",10,0)+IF(EX44="x",30,0)</f>
        <v>0</v>
      </c>
      <c r="EZ38" s="469">
        <f>IF(EY38&lt;=50,0,IF(EY38&lt;=75,1,IF(EY38&lt;=100,2,"Error")))</f>
        <v>0</v>
      </c>
      <c r="FA38" s="64" t="s">
        <v>228</v>
      </c>
      <c r="FB38" s="190"/>
      <c r="FC38" s="190">
        <f>IF(FB38="x",15,0)+IF(FB39="x",5,0)+IF(FB40="x",15,0)+IF(FB41="x",10,0)+IF(FB42="x",15,0)+IF(FB43="x",10,0)+IF(FB44="x",30,0)</f>
        <v>0</v>
      </c>
      <c r="FD38" s="469">
        <f>IF(FC38&lt;=50,0,IF(FC38&lt;=75,1,IF(FC38&lt;=100,2,"Error")))</f>
        <v>0</v>
      </c>
      <c r="FE38" s="64" t="s">
        <v>228</v>
      </c>
      <c r="FF38" s="190"/>
      <c r="FG38" s="190">
        <f>IF(FF38="x",15,0)+IF(FF39="x",5,0)+IF(FF40="x",15,0)+IF(FF41="x",10,0)+IF(FF42="x",15,0)+IF(FF43="x",10,0)+IF(FF44="x",30,0)</f>
        <v>0</v>
      </c>
      <c r="FH38" s="469">
        <f>IF(FG38&lt;=50,0,IF(FG38&lt;=75,1,IF(FG38&lt;=100,2,"Error")))</f>
        <v>0</v>
      </c>
      <c r="FI38" s="64" t="s">
        <v>228</v>
      </c>
      <c r="FJ38" s="190"/>
      <c r="FK38" s="190">
        <f>IF(FJ38="x",15,0)+IF(FJ39="x",5,0)+IF(FJ40="x",15,0)+IF(FJ41="x",10,0)+IF(FJ42="x",15,0)+IF(FJ43="x",10,0)+IF(FJ44="x",30,0)</f>
        <v>0</v>
      </c>
      <c r="FL38" s="469">
        <f>IF(FK38&lt;=50,0,IF(FK38&lt;=75,1,IF(FK38&lt;=100,2,"Error")))</f>
        <v>0</v>
      </c>
      <c r="FM38" s="64" t="s">
        <v>228</v>
      </c>
      <c r="FN38" s="190"/>
      <c r="FO38" s="190">
        <f>IF(FN38="x",15,0)+IF(FN39="x",5,0)+IF(FN40="x",15,0)+IF(FN41="x",10,0)+IF(FN42="x",15,0)+IF(FN43="x",10,0)+IF(FN44="x",30,0)</f>
        <v>0</v>
      </c>
      <c r="FP38" s="469">
        <f>IF(FO38&lt;=50,0,IF(FO38&lt;=75,1,IF(FO38&lt;=100,2,"Error")))</f>
        <v>0</v>
      </c>
      <c r="FQ38" s="64" t="s">
        <v>228</v>
      </c>
      <c r="FR38" s="190"/>
      <c r="FS38" s="190">
        <f>IF(FR38="x",15,0)+IF(FR39="x",5,0)+IF(FR40="x",15,0)+IF(FR41="x",10,0)+IF(FR42="x",15,0)+IF(FR43="x",10,0)+IF(FR44="x",30,0)</f>
        <v>0</v>
      </c>
      <c r="FT38" s="469">
        <f>IF(FS38&lt;=50,0,IF(FS38&lt;=75,1,IF(FS38&lt;=100,2,"Error")))</f>
        <v>0</v>
      </c>
      <c r="FU38" s="64" t="s">
        <v>228</v>
      </c>
      <c r="FV38" s="190"/>
      <c r="FW38" s="190">
        <f>IF(FV38="x",15,0)+IF(FV39="x",5,0)+IF(FV40="x",15,0)+IF(FV41="x",10,0)+IF(FV42="x",15,0)+IF(FV43="x",10,0)+IF(FV44="x",30,0)</f>
        <v>0</v>
      </c>
      <c r="FX38" s="469">
        <f>IF(FW38&lt;=50,0,IF(FW38&lt;=75,1,IF(FW38&lt;=100,2,"Error")))</f>
        <v>0</v>
      </c>
      <c r="FY38" s="64" t="s">
        <v>228</v>
      </c>
      <c r="FZ38" s="190"/>
      <c r="GA38" s="190">
        <f>IF(FZ38="x",15,0)+IF(FZ39="x",5,0)+IF(FZ40="x",15,0)+IF(FZ41="x",10,0)+IF(FZ42="x",15,0)+IF(FZ43="x",10,0)+IF(FZ44="x",30,0)</f>
        <v>0</v>
      </c>
      <c r="GB38" s="469">
        <f>IF(GA38&lt;=50,0,IF(GA38&lt;=75,1,IF(GA38&lt;=100,2,"Error")))</f>
        <v>0</v>
      </c>
      <c r="GC38" s="64" t="s">
        <v>228</v>
      </c>
      <c r="GD38" s="190"/>
      <c r="GE38" s="190">
        <f>IF(GD38="x",15,0)+IF(GD39="x",5,0)+IF(GD40="x",15,0)+IF(GD41="x",10,0)+IF(GD42="x",15,0)+IF(GD43="x",10,0)+IF(GD44="x",30,0)</f>
        <v>0</v>
      </c>
      <c r="GF38" s="469">
        <f>IF(GE38&lt;=50,0,IF(GE38&lt;=75,1,IF(GE38&lt;=100,2,"Error")))</f>
        <v>0</v>
      </c>
      <c r="GG38" s="64" t="s">
        <v>228</v>
      </c>
      <c r="GH38" s="190"/>
      <c r="GI38" s="190">
        <f>IF(GH38="x",15,0)+IF(GH39="x",5,0)+IF(GH40="x",15,0)+IF(GH41="x",10,0)+IF(GH42="x",15,0)+IF(GH43="x",10,0)+IF(GH44="x",30,0)</f>
        <v>0</v>
      </c>
      <c r="GJ38" s="469">
        <f>IF(GI38&lt;=50,0,IF(GI38&lt;=75,1,IF(GI38&lt;=100,2,"Error")))</f>
        <v>0</v>
      </c>
      <c r="GK38" s="64" t="s">
        <v>228</v>
      </c>
      <c r="GL38" s="190"/>
      <c r="GM38" s="190">
        <f>IF(GL38="x",15,0)+IF(GL39="x",5,0)+IF(GL40="x",15,0)+IF(GL41="x",10,0)+IF(GL42="x",15,0)+IF(GL43="x",10,0)+IF(GL44="x",30,0)</f>
        <v>0</v>
      </c>
      <c r="GN38" s="469">
        <f>IF(GM38&lt;=50,0,IF(GM38&lt;=75,1,IF(GM38&lt;=100,2,"Error")))</f>
        <v>0</v>
      </c>
      <c r="GO38" s="64" t="s">
        <v>228</v>
      </c>
      <c r="GP38" s="190"/>
      <c r="GQ38" s="190">
        <f>IF(GP38="x",15,0)+IF(GP39="x",5,0)+IF(GP40="x",15,0)+IF(GP41="x",10,0)+IF(GP42="x",15,0)+IF(GP43="x",10,0)+IF(GP44="x",30,0)</f>
        <v>0</v>
      </c>
      <c r="GR38" s="469">
        <f>IF(GQ38&lt;=50,0,IF(GQ38&lt;=75,1,IF(GQ38&lt;=100,2,"Error")))</f>
        <v>0</v>
      </c>
      <c r="GS38" s="64" t="s">
        <v>228</v>
      </c>
      <c r="GT38" s="190"/>
      <c r="GU38" s="190">
        <f>IF(GT38="x",15,0)+IF(GT39="x",5,0)+IF(GT40="x",15,0)+IF(GT41="x",10,0)+IF(GT42="x",15,0)+IF(GT43="x",10,0)+IF(GT44="x",30,0)</f>
        <v>0</v>
      </c>
      <c r="GV38" s="469">
        <f>IF(GU38&lt;=50,0,IF(GU38&lt;=75,1,IF(GU38&lt;=100,2,"Error")))</f>
        <v>0</v>
      </c>
      <c r="GW38" s="64" t="s">
        <v>228</v>
      </c>
      <c r="GX38" s="190"/>
      <c r="GY38" s="190">
        <f>IF(GX38="x",15,0)+IF(GX39="x",5,0)+IF(GX40="x",15,0)+IF(GX41="x",10,0)+IF(GX42="x",15,0)+IF(GX43="x",10,0)+IF(GX44="x",30,0)</f>
        <v>0</v>
      </c>
      <c r="GZ38" s="469">
        <f>IF(GY38&lt;=50,0,IF(GY38&lt;=75,1,IF(GY38&lt;=100,2,"Error")))</f>
        <v>0</v>
      </c>
      <c r="HA38" s="64" t="s">
        <v>228</v>
      </c>
      <c r="HB38" s="190"/>
      <c r="HC38" s="190">
        <f>IF(HB38="x",15,0)+IF(HB39="x",5,0)+IF(HB40="x",15,0)+IF(HB41="x",10,0)+IF(HB42="x",15,0)+IF(HB43="x",10,0)+IF(HB44="x",30,0)</f>
        <v>0</v>
      </c>
      <c r="HD38" s="469">
        <f>IF(HC38&lt;=50,0,IF(HC38&lt;=75,1,IF(HC38&lt;=100,2,"Error")))</f>
        <v>0</v>
      </c>
      <c r="HE38" s="64" t="s">
        <v>228</v>
      </c>
      <c r="HF38" s="190"/>
      <c r="HG38" s="190">
        <f>IF(HF38="x",15,0)+IF(HF39="x",5,0)+IF(HF40="x",15,0)+IF(HF41="x",10,0)+IF(HF42="x",15,0)+IF(HF43="x",10,0)+IF(HF44="x",30,0)</f>
        <v>0</v>
      </c>
      <c r="HH38" s="469">
        <f>IF(HG38&lt;=50,0,IF(HG38&lt;=75,1,IF(HG38&lt;=100,2,"Error")))</f>
        <v>0</v>
      </c>
      <c r="HI38" s="64" t="s">
        <v>228</v>
      </c>
      <c r="HJ38" s="190"/>
      <c r="HK38" s="190">
        <f>IF(HJ38="x",15,0)+IF(HJ39="x",5,0)+IF(HJ40="x",15,0)+IF(HJ41="x",10,0)+IF(HJ42="x",15,0)+IF(HJ43="x",10,0)+IF(HJ44="x",30,0)</f>
        <v>0</v>
      </c>
      <c r="HL38" s="469">
        <f>IF(HK38&lt;=50,0,IF(HK38&lt;=75,1,IF(HK38&lt;=100,2,"Error")))</f>
        <v>0</v>
      </c>
      <c r="HM38" s="64" t="s">
        <v>228</v>
      </c>
      <c r="HN38" s="190"/>
      <c r="HO38" s="190">
        <f>IF(HN38="x",15,0)+IF(HN39="x",5,0)+IF(HN40="x",15,0)+IF(HN41="x",10,0)+IF(HN42="x",15,0)+IF(HN43="x",10,0)+IF(HN44="x",30,0)</f>
        <v>0</v>
      </c>
      <c r="HP38" s="469">
        <f>IF(HO38&lt;=50,0,IF(HO38&lt;=75,1,IF(HO38&lt;=100,2,"Error")))</f>
        <v>0</v>
      </c>
      <c r="HQ38" s="64" t="s">
        <v>228</v>
      </c>
      <c r="HR38" s="190"/>
      <c r="HS38" s="190">
        <f>IF(HR38="x",15,0)+IF(HR39="x",5,0)+IF(HR40="x",15,0)+IF(HR41="x",10,0)+IF(HR42="x",15,0)+IF(HR43="x",10,0)+IF(HR44="x",30,0)</f>
        <v>0</v>
      </c>
      <c r="HT38" s="469">
        <f>IF(HS38&lt;=50,0,IF(HS38&lt;=75,1,IF(HS38&lt;=100,2,"Error")))</f>
        <v>0</v>
      </c>
      <c r="HU38" s="64" t="s">
        <v>228</v>
      </c>
      <c r="HV38" s="190"/>
      <c r="HW38" s="190">
        <f>IF(HV38="x",15,0)+IF(HV39="x",5,0)+IF(HV40="x",15,0)+IF(HV41="x",10,0)+IF(HV42="x",15,0)+IF(HV43="x",10,0)+IF(HV44="x",30,0)</f>
        <v>0</v>
      </c>
      <c r="HX38" s="469">
        <f>IF(HW38&lt;=50,0,IF(HW38&lt;=75,1,IF(HW38&lt;=100,2,"Error")))</f>
        <v>0</v>
      </c>
      <c r="HY38" s="64" t="s">
        <v>228</v>
      </c>
      <c r="HZ38" s="190"/>
      <c r="IA38" s="190">
        <f>IF(HZ38="x",15,0)+IF(HZ39="x",5,0)+IF(HZ40="x",15,0)+IF(HZ41="x",10,0)+IF(HZ42="x",15,0)+IF(HZ43="x",10,0)+IF(HZ44="x",30,0)</f>
        <v>0</v>
      </c>
      <c r="IB38" s="469">
        <f>IF(IA38&lt;=50,0,IF(IA38&lt;=75,1,IF(IA38&lt;=100,2,"Error")))</f>
        <v>0</v>
      </c>
      <c r="IC38" s="64" t="s">
        <v>228</v>
      </c>
      <c r="ID38" s="190"/>
      <c r="IE38" s="190">
        <f>IF(ID38="x",15,0)+IF(ID39="x",5,0)+IF(ID40="x",15,0)+IF(ID41="x",10,0)+IF(ID42="x",15,0)+IF(ID43="x",10,0)+IF(ID44="x",30,0)</f>
        <v>0</v>
      </c>
      <c r="IF38" s="469">
        <f>IF(IE38&lt;=50,0,IF(IE38&lt;=75,1,IF(IE38&lt;=100,2,"Error")))</f>
        <v>0</v>
      </c>
      <c r="IG38" s="64" t="s">
        <v>228</v>
      </c>
      <c r="IH38" s="190"/>
      <c r="II38" s="190">
        <f>IF(IH38="x",15,0)+IF(IH39="x",5,0)+IF(IH40="x",15,0)+IF(IH41="x",10,0)+IF(IH42="x",15,0)+IF(IH43="x",10,0)+IF(IH44="x",30,0)</f>
        <v>0</v>
      </c>
      <c r="IJ38" s="469">
        <f>IF(II38&lt;=50,0,IF(II38&lt;=75,1,IF(II38&lt;=100,2,"Error")))</f>
        <v>0</v>
      </c>
      <c r="IK38" s="64" t="s">
        <v>228</v>
      </c>
      <c r="IL38" s="190"/>
      <c r="IM38" s="190">
        <f>IF(IL38="x",15,0)+IF(IL39="x",5,0)+IF(IL40="x",15,0)+IF(IL41="x",10,0)+IF(IL42="x",15,0)+IF(IL43="x",10,0)+IF(IL44="x",30,0)</f>
        <v>0</v>
      </c>
      <c r="IN38" s="469">
        <f>IF(IM38&lt;=50,0,IF(IM38&lt;=75,1,IF(IM38&lt;=100,2,"Error")))</f>
        <v>0</v>
      </c>
    </row>
    <row r="39" spans="1:248" ht="22.5" x14ac:dyDescent="0.25">
      <c r="A39" s="64" t="s">
        <v>229</v>
      </c>
      <c r="B39" s="144"/>
      <c r="C39" s="64"/>
      <c r="D39" s="469"/>
      <c r="E39" s="64" t="s">
        <v>229</v>
      </c>
      <c r="F39" s="144"/>
      <c r="G39" s="64"/>
      <c r="H39" s="469"/>
      <c r="I39" s="64" t="s">
        <v>229</v>
      </c>
      <c r="J39" s="144"/>
      <c r="K39" s="64"/>
      <c r="L39" s="469"/>
      <c r="M39" s="64" t="s">
        <v>229</v>
      </c>
      <c r="N39" s="144"/>
      <c r="O39" s="64"/>
      <c r="P39" s="493"/>
      <c r="Q39" s="64" t="s">
        <v>229</v>
      </c>
      <c r="R39" s="144"/>
      <c r="S39" s="64"/>
      <c r="T39" s="469"/>
      <c r="U39" s="64" t="s">
        <v>229</v>
      </c>
      <c r="V39" s="144"/>
      <c r="W39" s="64"/>
      <c r="X39" s="469"/>
      <c r="Y39" s="64" t="s">
        <v>229</v>
      </c>
      <c r="Z39" s="144"/>
      <c r="AA39" s="64"/>
      <c r="AB39" s="469"/>
      <c r="AC39" s="64" t="s">
        <v>229</v>
      </c>
      <c r="AD39" s="144"/>
      <c r="AE39" s="64"/>
      <c r="AF39" s="469"/>
      <c r="AG39" s="64" t="s">
        <v>229</v>
      </c>
      <c r="AH39" s="144"/>
      <c r="AI39" s="64"/>
      <c r="AJ39" s="469"/>
      <c r="AK39" s="64" t="s">
        <v>229</v>
      </c>
      <c r="AL39" s="144"/>
      <c r="AM39" s="64"/>
      <c r="AN39" s="469"/>
      <c r="AO39" s="64" t="s">
        <v>229</v>
      </c>
      <c r="AP39" s="154"/>
      <c r="AQ39" s="64"/>
      <c r="AR39" s="469"/>
      <c r="AS39" s="64" t="s">
        <v>229</v>
      </c>
      <c r="AT39" s="154"/>
      <c r="AU39" s="64"/>
      <c r="AV39" s="469"/>
      <c r="AW39" s="64" t="s">
        <v>229</v>
      </c>
      <c r="AX39" s="154"/>
      <c r="AY39" s="64"/>
      <c r="AZ39" s="469"/>
      <c r="BA39" s="64" t="s">
        <v>229</v>
      </c>
      <c r="BB39" s="154"/>
      <c r="BC39" s="64"/>
      <c r="BD39" s="469"/>
      <c r="BE39" s="64" t="s">
        <v>229</v>
      </c>
      <c r="BF39" s="154"/>
      <c r="BG39" s="64"/>
      <c r="BH39" s="469"/>
      <c r="BI39" s="64" t="s">
        <v>229</v>
      </c>
      <c r="BJ39" s="154"/>
      <c r="BK39" s="64"/>
      <c r="BL39" s="469"/>
      <c r="BM39" s="64" t="s">
        <v>229</v>
      </c>
      <c r="BN39" s="154"/>
      <c r="BO39" s="64"/>
      <c r="BP39" s="469"/>
      <c r="BQ39" s="64" t="s">
        <v>229</v>
      </c>
      <c r="BR39" s="154"/>
      <c r="BS39" s="64"/>
      <c r="BT39" s="469"/>
      <c r="BU39" s="64" t="s">
        <v>229</v>
      </c>
      <c r="BV39" s="154"/>
      <c r="BW39" s="64"/>
      <c r="BX39" s="469"/>
      <c r="BY39" s="64" t="s">
        <v>229</v>
      </c>
      <c r="BZ39" s="154"/>
      <c r="CA39" s="64"/>
      <c r="CB39" s="469"/>
      <c r="CC39" s="64" t="s">
        <v>229</v>
      </c>
      <c r="CD39" s="154"/>
      <c r="CE39" s="64"/>
      <c r="CF39" s="469"/>
      <c r="CG39" s="64" t="s">
        <v>229</v>
      </c>
      <c r="CH39" s="154"/>
      <c r="CI39" s="64"/>
      <c r="CJ39" s="469"/>
      <c r="CK39" s="64" t="s">
        <v>229</v>
      </c>
      <c r="CL39" s="154"/>
      <c r="CM39" s="64"/>
      <c r="CN39" s="469"/>
      <c r="CO39" s="64" t="s">
        <v>229</v>
      </c>
      <c r="CP39" s="176"/>
      <c r="CQ39" s="64"/>
      <c r="CR39" s="469"/>
      <c r="CS39" s="64" t="s">
        <v>229</v>
      </c>
      <c r="CT39" s="176"/>
      <c r="CU39" s="64"/>
      <c r="CV39" s="469"/>
      <c r="CW39" s="64" t="s">
        <v>229</v>
      </c>
      <c r="CX39" s="176"/>
      <c r="CY39" s="64"/>
      <c r="CZ39" s="469"/>
      <c r="DA39" s="64" t="s">
        <v>229</v>
      </c>
      <c r="DB39" s="176"/>
      <c r="DC39" s="64"/>
      <c r="DD39" s="469"/>
      <c r="DE39" s="64" t="s">
        <v>229</v>
      </c>
      <c r="DF39" s="176"/>
      <c r="DG39" s="64"/>
      <c r="DH39" s="469"/>
      <c r="DI39" s="64" t="s">
        <v>229</v>
      </c>
      <c r="DJ39" s="190"/>
      <c r="DK39" s="64"/>
      <c r="DL39" s="469"/>
      <c r="DM39" s="64" t="s">
        <v>229</v>
      </c>
      <c r="DN39" s="190"/>
      <c r="DO39" s="64"/>
      <c r="DP39" s="469"/>
      <c r="DQ39" s="64" t="s">
        <v>229</v>
      </c>
      <c r="DR39" s="190"/>
      <c r="DS39" s="64"/>
      <c r="DT39" s="469"/>
      <c r="DU39" s="64" t="s">
        <v>229</v>
      </c>
      <c r="DV39" s="190"/>
      <c r="DW39" s="64"/>
      <c r="DX39" s="469"/>
      <c r="DY39" s="64" t="s">
        <v>229</v>
      </c>
      <c r="DZ39" s="190"/>
      <c r="EA39" s="64"/>
      <c r="EB39" s="469"/>
      <c r="EC39" s="64" t="s">
        <v>229</v>
      </c>
      <c r="ED39" s="190"/>
      <c r="EE39" s="64"/>
      <c r="EF39" s="469"/>
      <c r="EG39" s="64" t="s">
        <v>229</v>
      </c>
      <c r="EH39" s="225" t="s">
        <v>414</v>
      </c>
      <c r="EI39" s="64"/>
      <c r="EJ39" s="469"/>
      <c r="EK39" s="64" t="s">
        <v>229</v>
      </c>
      <c r="EL39" s="190"/>
      <c r="EM39" s="64"/>
      <c r="EN39" s="469"/>
      <c r="EO39" s="64" t="s">
        <v>229</v>
      </c>
      <c r="EP39" s="190"/>
      <c r="EQ39" s="64"/>
      <c r="ER39" s="469"/>
      <c r="ES39" s="64" t="s">
        <v>229</v>
      </c>
      <c r="ET39" s="190"/>
      <c r="EU39" s="64"/>
      <c r="EV39" s="469"/>
      <c r="EW39" s="64" t="s">
        <v>229</v>
      </c>
      <c r="EX39" s="190"/>
      <c r="EY39" s="64"/>
      <c r="EZ39" s="469"/>
      <c r="FA39" s="64" t="s">
        <v>229</v>
      </c>
      <c r="FB39" s="190"/>
      <c r="FC39" s="64"/>
      <c r="FD39" s="469"/>
      <c r="FE39" s="64" t="s">
        <v>229</v>
      </c>
      <c r="FF39" s="190"/>
      <c r="FG39" s="64"/>
      <c r="FH39" s="469"/>
      <c r="FI39" s="64" t="s">
        <v>229</v>
      </c>
      <c r="FJ39" s="190"/>
      <c r="FK39" s="64"/>
      <c r="FL39" s="469"/>
      <c r="FM39" s="64" t="s">
        <v>229</v>
      </c>
      <c r="FN39" s="190"/>
      <c r="FO39" s="64"/>
      <c r="FP39" s="469"/>
      <c r="FQ39" s="64" t="s">
        <v>229</v>
      </c>
      <c r="FR39" s="190"/>
      <c r="FS39" s="64"/>
      <c r="FT39" s="469"/>
      <c r="FU39" s="64" t="s">
        <v>229</v>
      </c>
      <c r="FV39" s="190"/>
      <c r="FW39" s="64"/>
      <c r="FX39" s="469"/>
      <c r="FY39" s="64" t="s">
        <v>229</v>
      </c>
      <c r="FZ39" s="190"/>
      <c r="GA39" s="64"/>
      <c r="GB39" s="469"/>
      <c r="GC39" s="64" t="s">
        <v>229</v>
      </c>
      <c r="GD39" s="190"/>
      <c r="GE39" s="64"/>
      <c r="GF39" s="469"/>
      <c r="GG39" s="64" t="s">
        <v>229</v>
      </c>
      <c r="GH39" s="190"/>
      <c r="GI39" s="64"/>
      <c r="GJ39" s="469"/>
      <c r="GK39" s="64" t="s">
        <v>229</v>
      </c>
      <c r="GL39" s="190"/>
      <c r="GM39" s="64"/>
      <c r="GN39" s="469"/>
      <c r="GO39" s="64" t="s">
        <v>229</v>
      </c>
      <c r="GP39" s="190"/>
      <c r="GQ39" s="64"/>
      <c r="GR39" s="469"/>
      <c r="GS39" s="64" t="s">
        <v>229</v>
      </c>
      <c r="GT39" s="190"/>
      <c r="GU39" s="64"/>
      <c r="GV39" s="469"/>
      <c r="GW39" s="64" t="s">
        <v>229</v>
      </c>
      <c r="GX39" s="190"/>
      <c r="GY39" s="64"/>
      <c r="GZ39" s="469"/>
      <c r="HA39" s="64" t="s">
        <v>229</v>
      </c>
      <c r="HB39" s="190"/>
      <c r="HC39" s="64"/>
      <c r="HD39" s="469"/>
      <c r="HE39" s="64" t="s">
        <v>229</v>
      </c>
      <c r="HF39" s="190"/>
      <c r="HG39" s="64"/>
      <c r="HH39" s="469"/>
      <c r="HI39" s="64" t="s">
        <v>229</v>
      </c>
      <c r="HJ39" s="190"/>
      <c r="HK39" s="64"/>
      <c r="HL39" s="469"/>
      <c r="HM39" s="64" t="s">
        <v>229</v>
      </c>
      <c r="HN39" s="190"/>
      <c r="HO39" s="64"/>
      <c r="HP39" s="469"/>
      <c r="HQ39" s="64" t="s">
        <v>229</v>
      </c>
      <c r="HR39" s="190"/>
      <c r="HS39" s="64"/>
      <c r="HT39" s="469"/>
      <c r="HU39" s="64" t="s">
        <v>229</v>
      </c>
      <c r="HV39" s="190"/>
      <c r="HW39" s="64"/>
      <c r="HX39" s="469"/>
      <c r="HY39" s="64" t="s">
        <v>229</v>
      </c>
      <c r="HZ39" s="190"/>
      <c r="IA39" s="64"/>
      <c r="IB39" s="469"/>
      <c r="IC39" s="64" t="s">
        <v>229</v>
      </c>
      <c r="ID39" s="190"/>
      <c r="IE39" s="64"/>
      <c r="IF39" s="469"/>
      <c r="IG39" s="64" t="s">
        <v>229</v>
      </c>
      <c r="IH39" s="190"/>
      <c r="II39" s="64"/>
      <c r="IJ39" s="469"/>
      <c r="IK39" s="64" t="s">
        <v>229</v>
      </c>
      <c r="IL39" s="190"/>
      <c r="IM39" s="64"/>
      <c r="IN39" s="469"/>
    </row>
    <row r="40" spans="1:248" ht="22.5" customHeight="1" x14ac:dyDescent="0.25">
      <c r="A40" s="64" t="s">
        <v>230</v>
      </c>
      <c r="B40" s="144"/>
      <c r="C40" s="64"/>
      <c r="D40" s="469"/>
      <c r="E40" s="64" t="s">
        <v>230</v>
      </c>
      <c r="F40" s="144"/>
      <c r="G40" s="64"/>
      <c r="H40" s="469"/>
      <c r="I40" s="64" t="s">
        <v>230</v>
      </c>
      <c r="J40" s="144"/>
      <c r="K40" s="64"/>
      <c r="L40" s="469"/>
      <c r="M40" s="64" t="s">
        <v>230</v>
      </c>
      <c r="N40" s="144"/>
      <c r="O40" s="64"/>
      <c r="P40" s="493"/>
      <c r="Q40" s="64" t="s">
        <v>230</v>
      </c>
      <c r="R40" s="144"/>
      <c r="S40" s="64"/>
      <c r="T40" s="469"/>
      <c r="U40" s="64" t="s">
        <v>230</v>
      </c>
      <c r="V40" s="144"/>
      <c r="W40" s="64"/>
      <c r="X40" s="469"/>
      <c r="Y40" s="64" t="s">
        <v>230</v>
      </c>
      <c r="Z40" s="144"/>
      <c r="AA40" s="64"/>
      <c r="AB40" s="469"/>
      <c r="AC40" s="64" t="s">
        <v>230</v>
      </c>
      <c r="AD40" s="144"/>
      <c r="AE40" s="64"/>
      <c r="AF40" s="469"/>
      <c r="AG40" s="64" t="s">
        <v>230</v>
      </c>
      <c r="AH40" s="144"/>
      <c r="AI40" s="64"/>
      <c r="AJ40" s="469"/>
      <c r="AK40" s="64" t="s">
        <v>230</v>
      </c>
      <c r="AL40" s="144"/>
      <c r="AM40" s="64"/>
      <c r="AN40" s="469"/>
      <c r="AO40" s="64" t="s">
        <v>230</v>
      </c>
      <c r="AP40" s="154"/>
      <c r="AQ40" s="64"/>
      <c r="AR40" s="469"/>
      <c r="AS40" s="64" t="s">
        <v>230</v>
      </c>
      <c r="AT40" s="154"/>
      <c r="AU40" s="64"/>
      <c r="AV40" s="469"/>
      <c r="AW40" s="64" t="s">
        <v>230</v>
      </c>
      <c r="AX40" s="154"/>
      <c r="AY40" s="64"/>
      <c r="AZ40" s="469"/>
      <c r="BA40" s="64" t="s">
        <v>230</v>
      </c>
      <c r="BB40" s="154"/>
      <c r="BC40" s="64"/>
      <c r="BD40" s="469"/>
      <c r="BE40" s="64" t="s">
        <v>230</v>
      </c>
      <c r="BF40" s="154"/>
      <c r="BG40" s="64"/>
      <c r="BH40" s="469"/>
      <c r="BI40" s="64" t="s">
        <v>230</v>
      </c>
      <c r="BJ40" s="154"/>
      <c r="BK40" s="64"/>
      <c r="BL40" s="469"/>
      <c r="BM40" s="64" t="s">
        <v>230</v>
      </c>
      <c r="BN40" s="154"/>
      <c r="BO40" s="64"/>
      <c r="BP40" s="469"/>
      <c r="BQ40" s="64" t="s">
        <v>230</v>
      </c>
      <c r="BR40" s="154"/>
      <c r="BS40" s="64"/>
      <c r="BT40" s="469"/>
      <c r="BU40" s="64" t="s">
        <v>230</v>
      </c>
      <c r="BV40" s="154"/>
      <c r="BW40" s="64"/>
      <c r="BX40" s="469"/>
      <c r="BY40" s="64" t="s">
        <v>230</v>
      </c>
      <c r="BZ40" s="154"/>
      <c r="CA40" s="64"/>
      <c r="CB40" s="469"/>
      <c r="CC40" s="64" t="s">
        <v>230</v>
      </c>
      <c r="CD40" s="154"/>
      <c r="CE40" s="64"/>
      <c r="CF40" s="469"/>
      <c r="CG40" s="64" t="s">
        <v>230</v>
      </c>
      <c r="CH40" s="154"/>
      <c r="CI40" s="64"/>
      <c r="CJ40" s="469"/>
      <c r="CK40" s="64" t="s">
        <v>230</v>
      </c>
      <c r="CL40" s="154"/>
      <c r="CM40" s="64"/>
      <c r="CN40" s="469"/>
      <c r="CO40" s="64" t="s">
        <v>230</v>
      </c>
      <c r="CP40" s="176"/>
      <c r="CQ40" s="64"/>
      <c r="CR40" s="469"/>
      <c r="CS40" s="64" t="s">
        <v>230</v>
      </c>
      <c r="CT40" s="176"/>
      <c r="CU40" s="64"/>
      <c r="CV40" s="469"/>
      <c r="CW40" s="64" t="s">
        <v>230</v>
      </c>
      <c r="CX40" s="176"/>
      <c r="CY40" s="64"/>
      <c r="CZ40" s="469"/>
      <c r="DA40" s="64" t="s">
        <v>230</v>
      </c>
      <c r="DB40" s="176"/>
      <c r="DC40" s="64"/>
      <c r="DD40" s="469"/>
      <c r="DE40" s="64" t="s">
        <v>230</v>
      </c>
      <c r="DF40" s="176"/>
      <c r="DG40" s="64"/>
      <c r="DH40" s="469"/>
      <c r="DI40" s="64" t="s">
        <v>230</v>
      </c>
      <c r="DJ40" s="190"/>
      <c r="DK40" s="64"/>
      <c r="DL40" s="469"/>
      <c r="DM40" s="64" t="s">
        <v>230</v>
      </c>
      <c r="DN40" s="190"/>
      <c r="DO40" s="64"/>
      <c r="DP40" s="469"/>
      <c r="DQ40" s="64" t="s">
        <v>230</v>
      </c>
      <c r="DR40" s="190"/>
      <c r="DS40" s="64"/>
      <c r="DT40" s="469"/>
      <c r="DU40" s="64" t="s">
        <v>230</v>
      </c>
      <c r="DV40" s="190"/>
      <c r="DW40" s="64"/>
      <c r="DX40" s="469"/>
      <c r="DY40" s="64" t="s">
        <v>230</v>
      </c>
      <c r="DZ40" s="190"/>
      <c r="EA40" s="64"/>
      <c r="EB40" s="469"/>
      <c r="EC40" s="64" t="s">
        <v>230</v>
      </c>
      <c r="ED40" s="190"/>
      <c r="EE40" s="64"/>
      <c r="EF40" s="469"/>
      <c r="EG40" s="64" t="s">
        <v>230</v>
      </c>
      <c r="EH40" s="225"/>
      <c r="EI40" s="64"/>
      <c r="EJ40" s="469"/>
      <c r="EK40" s="64" t="s">
        <v>230</v>
      </c>
      <c r="EL40" s="190"/>
      <c r="EM40" s="64"/>
      <c r="EN40" s="469"/>
      <c r="EO40" s="64" t="s">
        <v>230</v>
      </c>
      <c r="EP40" s="190"/>
      <c r="EQ40" s="64"/>
      <c r="ER40" s="469"/>
      <c r="ES40" s="64" t="s">
        <v>230</v>
      </c>
      <c r="ET40" s="190"/>
      <c r="EU40" s="64"/>
      <c r="EV40" s="469"/>
      <c r="EW40" s="64" t="s">
        <v>230</v>
      </c>
      <c r="EX40" s="190"/>
      <c r="EY40" s="64"/>
      <c r="EZ40" s="469"/>
      <c r="FA40" s="64" t="s">
        <v>230</v>
      </c>
      <c r="FB40" s="190"/>
      <c r="FC40" s="64"/>
      <c r="FD40" s="469"/>
      <c r="FE40" s="64" t="s">
        <v>230</v>
      </c>
      <c r="FF40" s="190"/>
      <c r="FG40" s="64"/>
      <c r="FH40" s="469"/>
      <c r="FI40" s="64" t="s">
        <v>230</v>
      </c>
      <c r="FJ40" s="190"/>
      <c r="FK40" s="64"/>
      <c r="FL40" s="469"/>
      <c r="FM40" s="64" t="s">
        <v>230</v>
      </c>
      <c r="FN40" s="190"/>
      <c r="FO40" s="64"/>
      <c r="FP40" s="469"/>
      <c r="FQ40" s="64" t="s">
        <v>230</v>
      </c>
      <c r="FR40" s="190"/>
      <c r="FS40" s="64"/>
      <c r="FT40" s="469"/>
      <c r="FU40" s="64" t="s">
        <v>230</v>
      </c>
      <c r="FV40" s="190"/>
      <c r="FW40" s="64"/>
      <c r="FX40" s="469"/>
      <c r="FY40" s="64" t="s">
        <v>230</v>
      </c>
      <c r="FZ40" s="190"/>
      <c r="GA40" s="64"/>
      <c r="GB40" s="469"/>
      <c r="GC40" s="64" t="s">
        <v>230</v>
      </c>
      <c r="GD40" s="190"/>
      <c r="GE40" s="64"/>
      <c r="GF40" s="469"/>
      <c r="GG40" s="64" t="s">
        <v>230</v>
      </c>
      <c r="GH40" s="190"/>
      <c r="GI40" s="64"/>
      <c r="GJ40" s="469"/>
      <c r="GK40" s="64" t="s">
        <v>230</v>
      </c>
      <c r="GL40" s="190"/>
      <c r="GM40" s="64"/>
      <c r="GN40" s="469"/>
      <c r="GO40" s="64" t="s">
        <v>230</v>
      </c>
      <c r="GP40" s="190"/>
      <c r="GQ40" s="64"/>
      <c r="GR40" s="469"/>
      <c r="GS40" s="64" t="s">
        <v>230</v>
      </c>
      <c r="GT40" s="190"/>
      <c r="GU40" s="64"/>
      <c r="GV40" s="469"/>
      <c r="GW40" s="64" t="s">
        <v>230</v>
      </c>
      <c r="GX40" s="190"/>
      <c r="GY40" s="64"/>
      <c r="GZ40" s="469"/>
      <c r="HA40" s="64" t="s">
        <v>230</v>
      </c>
      <c r="HB40" s="190"/>
      <c r="HC40" s="64"/>
      <c r="HD40" s="469"/>
      <c r="HE40" s="64" t="s">
        <v>230</v>
      </c>
      <c r="HF40" s="190"/>
      <c r="HG40" s="64"/>
      <c r="HH40" s="469"/>
      <c r="HI40" s="64" t="s">
        <v>230</v>
      </c>
      <c r="HJ40" s="190"/>
      <c r="HK40" s="64"/>
      <c r="HL40" s="469"/>
      <c r="HM40" s="64" t="s">
        <v>230</v>
      </c>
      <c r="HN40" s="190"/>
      <c r="HO40" s="64"/>
      <c r="HP40" s="469"/>
      <c r="HQ40" s="64" t="s">
        <v>230</v>
      </c>
      <c r="HR40" s="190"/>
      <c r="HS40" s="64"/>
      <c r="HT40" s="469"/>
      <c r="HU40" s="64" t="s">
        <v>230</v>
      </c>
      <c r="HV40" s="190"/>
      <c r="HW40" s="64"/>
      <c r="HX40" s="469"/>
      <c r="HY40" s="64" t="s">
        <v>230</v>
      </c>
      <c r="HZ40" s="190"/>
      <c r="IA40" s="64"/>
      <c r="IB40" s="469"/>
      <c r="IC40" s="64" t="s">
        <v>230</v>
      </c>
      <c r="ID40" s="190"/>
      <c r="IE40" s="64"/>
      <c r="IF40" s="469"/>
      <c r="IG40" s="64" t="s">
        <v>230</v>
      </c>
      <c r="IH40" s="190"/>
      <c r="II40" s="64"/>
      <c r="IJ40" s="469"/>
      <c r="IK40" s="64" t="s">
        <v>230</v>
      </c>
      <c r="IL40" s="190"/>
      <c r="IM40" s="64"/>
      <c r="IN40" s="469"/>
    </row>
    <row r="41" spans="1:248" ht="22.5" customHeight="1" x14ac:dyDescent="0.25">
      <c r="A41" s="64" t="s">
        <v>231</v>
      </c>
      <c r="B41" s="144"/>
      <c r="C41" s="64"/>
      <c r="D41" s="469"/>
      <c r="E41" s="64" t="s">
        <v>231</v>
      </c>
      <c r="F41" s="144"/>
      <c r="G41" s="64"/>
      <c r="H41" s="469"/>
      <c r="I41" s="64" t="s">
        <v>231</v>
      </c>
      <c r="J41" s="144"/>
      <c r="K41" s="64"/>
      <c r="L41" s="469"/>
      <c r="M41" s="64" t="s">
        <v>231</v>
      </c>
      <c r="N41" s="144"/>
      <c r="O41" s="64"/>
      <c r="P41" s="493"/>
      <c r="Q41" s="64" t="s">
        <v>231</v>
      </c>
      <c r="R41" s="144"/>
      <c r="S41" s="64"/>
      <c r="T41" s="469"/>
      <c r="U41" s="64" t="s">
        <v>231</v>
      </c>
      <c r="V41" s="144"/>
      <c r="W41" s="64"/>
      <c r="X41" s="469"/>
      <c r="Y41" s="64" t="s">
        <v>231</v>
      </c>
      <c r="Z41" s="144"/>
      <c r="AA41" s="64"/>
      <c r="AB41" s="469"/>
      <c r="AC41" s="64" t="s">
        <v>231</v>
      </c>
      <c r="AD41" s="144"/>
      <c r="AE41" s="64"/>
      <c r="AF41" s="469"/>
      <c r="AG41" s="64" t="s">
        <v>231</v>
      </c>
      <c r="AH41" s="144"/>
      <c r="AI41" s="64"/>
      <c r="AJ41" s="469"/>
      <c r="AK41" s="64" t="s">
        <v>231</v>
      </c>
      <c r="AL41" s="144"/>
      <c r="AM41" s="64"/>
      <c r="AN41" s="469"/>
      <c r="AO41" s="64" t="s">
        <v>231</v>
      </c>
      <c r="AP41" s="154"/>
      <c r="AQ41" s="64"/>
      <c r="AR41" s="469"/>
      <c r="AS41" s="64" t="s">
        <v>231</v>
      </c>
      <c r="AT41" s="154"/>
      <c r="AU41" s="64"/>
      <c r="AV41" s="469"/>
      <c r="AW41" s="64" t="s">
        <v>231</v>
      </c>
      <c r="AX41" s="154"/>
      <c r="AY41" s="64"/>
      <c r="AZ41" s="469"/>
      <c r="BA41" s="64" t="s">
        <v>231</v>
      </c>
      <c r="BB41" s="154"/>
      <c r="BC41" s="64"/>
      <c r="BD41" s="469"/>
      <c r="BE41" s="64" t="s">
        <v>231</v>
      </c>
      <c r="BF41" s="154"/>
      <c r="BG41" s="64"/>
      <c r="BH41" s="469"/>
      <c r="BI41" s="64" t="s">
        <v>231</v>
      </c>
      <c r="BJ41" s="154"/>
      <c r="BK41" s="64"/>
      <c r="BL41" s="469"/>
      <c r="BM41" s="64" t="s">
        <v>231</v>
      </c>
      <c r="BN41" s="154"/>
      <c r="BO41" s="64"/>
      <c r="BP41" s="469"/>
      <c r="BQ41" s="64" t="s">
        <v>231</v>
      </c>
      <c r="BR41" s="154"/>
      <c r="BS41" s="64"/>
      <c r="BT41" s="469"/>
      <c r="BU41" s="64" t="s">
        <v>231</v>
      </c>
      <c r="BV41" s="154"/>
      <c r="BW41" s="64"/>
      <c r="BX41" s="469"/>
      <c r="BY41" s="64" t="s">
        <v>231</v>
      </c>
      <c r="BZ41" s="154"/>
      <c r="CA41" s="64"/>
      <c r="CB41" s="469"/>
      <c r="CC41" s="64" t="s">
        <v>231</v>
      </c>
      <c r="CD41" s="154"/>
      <c r="CE41" s="64"/>
      <c r="CF41" s="469"/>
      <c r="CG41" s="64" t="s">
        <v>231</v>
      </c>
      <c r="CH41" s="154"/>
      <c r="CI41" s="64"/>
      <c r="CJ41" s="469"/>
      <c r="CK41" s="64" t="s">
        <v>231</v>
      </c>
      <c r="CL41" s="154"/>
      <c r="CM41" s="64"/>
      <c r="CN41" s="469"/>
      <c r="CO41" s="64" t="s">
        <v>231</v>
      </c>
      <c r="CP41" s="176"/>
      <c r="CQ41" s="64"/>
      <c r="CR41" s="469"/>
      <c r="CS41" s="64" t="s">
        <v>231</v>
      </c>
      <c r="CT41" s="176"/>
      <c r="CU41" s="64"/>
      <c r="CV41" s="469"/>
      <c r="CW41" s="64" t="s">
        <v>231</v>
      </c>
      <c r="CX41" s="176"/>
      <c r="CY41" s="64"/>
      <c r="CZ41" s="469"/>
      <c r="DA41" s="64" t="s">
        <v>231</v>
      </c>
      <c r="DB41" s="176"/>
      <c r="DC41" s="64"/>
      <c r="DD41" s="469"/>
      <c r="DE41" s="64" t="s">
        <v>231</v>
      </c>
      <c r="DF41" s="176"/>
      <c r="DG41" s="64"/>
      <c r="DH41" s="469"/>
      <c r="DI41" s="64" t="s">
        <v>231</v>
      </c>
      <c r="DJ41" s="190"/>
      <c r="DK41" s="64"/>
      <c r="DL41" s="469"/>
      <c r="DM41" s="64" t="s">
        <v>231</v>
      </c>
      <c r="DN41" s="190"/>
      <c r="DO41" s="64"/>
      <c r="DP41" s="469"/>
      <c r="DQ41" s="64" t="s">
        <v>231</v>
      </c>
      <c r="DR41" s="190"/>
      <c r="DS41" s="64"/>
      <c r="DT41" s="469"/>
      <c r="DU41" s="64" t="s">
        <v>231</v>
      </c>
      <c r="DV41" s="190"/>
      <c r="DW41" s="64"/>
      <c r="DX41" s="469"/>
      <c r="DY41" s="64" t="s">
        <v>231</v>
      </c>
      <c r="DZ41" s="190"/>
      <c r="EA41" s="64"/>
      <c r="EB41" s="469"/>
      <c r="EC41" s="64" t="s">
        <v>231</v>
      </c>
      <c r="ED41" s="190"/>
      <c r="EE41" s="64"/>
      <c r="EF41" s="469"/>
      <c r="EG41" s="64" t="s">
        <v>231</v>
      </c>
      <c r="EH41" s="225" t="s">
        <v>414</v>
      </c>
      <c r="EI41" s="64"/>
      <c r="EJ41" s="469"/>
      <c r="EK41" s="64" t="s">
        <v>231</v>
      </c>
      <c r="EL41" s="190"/>
      <c r="EM41" s="64"/>
      <c r="EN41" s="469"/>
      <c r="EO41" s="64" t="s">
        <v>231</v>
      </c>
      <c r="EP41" s="190"/>
      <c r="EQ41" s="64"/>
      <c r="ER41" s="469"/>
      <c r="ES41" s="64" t="s">
        <v>231</v>
      </c>
      <c r="ET41" s="190"/>
      <c r="EU41" s="64"/>
      <c r="EV41" s="469"/>
      <c r="EW41" s="64" t="s">
        <v>231</v>
      </c>
      <c r="EX41" s="190"/>
      <c r="EY41" s="64"/>
      <c r="EZ41" s="469"/>
      <c r="FA41" s="64" t="s">
        <v>231</v>
      </c>
      <c r="FB41" s="190"/>
      <c r="FC41" s="64"/>
      <c r="FD41" s="469"/>
      <c r="FE41" s="64" t="s">
        <v>231</v>
      </c>
      <c r="FF41" s="190"/>
      <c r="FG41" s="64"/>
      <c r="FH41" s="469"/>
      <c r="FI41" s="64" t="s">
        <v>231</v>
      </c>
      <c r="FJ41" s="190"/>
      <c r="FK41" s="64"/>
      <c r="FL41" s="469"/>
      <c r="FM41" s="64" t="s">
        <v>231</v>
      </c>
      <c r="FN41" s="190"/>
      <c r="FO41" s="64"/>
      <c r="FP41" s="469"/>
      <c r="FQ41" s="64" t="s">
        <v>231</v>
      </c>
      <c r="FR41" s="190"/>
      <c r="FS41" s="64"/>
      <c r="FT41" s="469"/>
      <c r="FU41" s="64" t="s">
        <v>231</v>
      </c>
      <c r="FV41" s="190"/>
      <c r="FW41" s="64"/>
      <c r="FX41" s="469"/>
      <c r="FY41" s="64" t="s">
        <v>231</v>
      </c>
      <c r="FZ41" s="190"/>
      <c r="GA41" s="64"/>
      <c r="GB41" s="469"/>
      <c r="GC41" s="64" t="s">
        <v>231</v>
      </c>
      <c r="GD41" s="190"/>
      <c r="GE41" s="64"/>
      <c r="GF41" s="469"/>
      <c r="GG41" s="64" t="s">
        <v>231</v>
      </c>
      <c r="GH41" s="190"/>
      <c r="GI41" s="64"/>
      <c r="GJ41" s="469"/>
      <c r="GK41" s="64" t="s">
        <v>231</v>
      </c>
      <c r="GL41" s="190"/>
      <c r="GM41" s="64"/>
      <c r="GN41" s="469"/>
      <c r="GO41" s="64" t="s">
        <v>231</v>
      </c>
      <c r="GP41" s="190"/>
      <c r="GQ41" s="64"/>
      <c r="GR41" s="469"/>
      <c r="GS41" s="64" t="s">
        <v>231</v>
      </c>
      <c r="GT41" s="190"/>
      <c r="GU41" s="64"/>
      <c r="GV41" s="469"/>
      <c r="GW41" s="64" t="s">
        <v>231</v>
      </c>
      <c r="GX41" s="190"/>
      <c r="GY41" s="64"/>
      <c r="GZ41" s="469"/>
      <c r="HA41" s="64" t="s">
        <v>231</v>
      </c>
      <c r="HB41" s="190"/>
      <c r="HC41" s="64"/>
      <c r="HD41" s="469"/>
      <c r="HE41" s="64" t="s">
        <v>231</v>
      </c>
      <c r="HF41" s="190"/>
      <c r="HG41" s="64"/>
      <c r="HH41" s="469"/>
      <c r="HI41" s="64" t="s">
        <v>231</v>
      </c>
      <c r="HJ41" s="190"/>
      <c r="HK41" s="64"/>
      <c r="HL41" s="469"/>
      <c r="HM41" s="64" t="s">
        <v>231</v>
      </c>
      <c r="HN41" s="190"/>
      <c r="HO41" s="64"/>
      <c r="HP41" s="469"/>
      <c r="HQ41" s="64" t="s">
        <v>231</v>
      </c>
      <c r="HR41" s="190"/>
      <c r="HS41" s="64"/>
      <c r="HT41" s="469"/>
      <c r="HU41" s="64" t="s">
        <v>231</v>
      </c>
      <c r="HV41" s="190"/>
      <c r="HW41" s="64"/>
      <c r="HX41" s="469"/>
      <c r="HY41" s="64" t="s">
        <v>231</v>
      </c>
      <c r="HZ41" s="190"/>
      <c r="IA41" s="64"/>
      <c r="IB41" s="469"/>
      <c r="IC41" s="64" t="s">
        <v>231</v>
      </c>
      <c r="ID41" s="190"/>
      <c r="IE41" s="64"/>
      <c r="IF41" s="469"/>
      <c r="IG41" s="64" t="s">
        <v>231</v>
      </c>
      <c r="IH41" s="190"/>
      <c r="II41" s="64"/>
      <c r="IJ41" s="469"/>
      <c r="IK41" s="64" t="s">
        <v>231</v>
      </c>
      <c r="IL41" s="190"/>
      <c r="IM41" s="64"/>
      <c r="IN41" s="469"/>
    </row>
    <row r="42" spans="1:248" ht="22.5" x14ac:dyDescent="0.25">
      <c r="A42" s="64" t="s">
        <v>232</v>
      </c>
      <c r="B42" s="144"/>
      <c r="C42" s="64"/>
      <c r="D42" s="469"/>
      <c r="E42" s="64" t="s">
        <v>232</v>
      </c>
      <c r="F42" s="144"/>
      <c r="G42" s="64"/>
      <c r="H42" s="469"/>
      <c r="I42" s="64" t="s">
        <v>232</v>
      </c>
      <c r="J42" s="144"/>
      <c r="K42" s="64"/>
      <c r="L42" s="469"/>
      <c r="M42" s="64" t="s">
        <v>232</v>
      </c>
      <c r="N42" s="144"/>
      <c r="O42" s="64"/>
      <c r="P42" s="493"/>
      <c r="Q42" s="64" t="s">
        <v>232</v>
      </c>
      <c r="R42" s="144"/>
      <c r="S42" s="64"/>
      <c r="T42" s="469"/>
      <c r="U42" s="64" t="s">
        <v>232</v>
      </c>
      <c r="V42" s="144"/>
      <c r="W42" s="64"/>
      <c r="X42" s="469"/>
      <c r="Y42" s="64" t="s">
        <v>232</v>
      </c>
      <c r="Z42" s="144"/>
      <c r="AA42" s="64"/>
      <c r="AB42" s="469"/>
      <c r="AC42" s="64" t="s">
        <v>232</v>
      </c>
      <c r="AD42" s="144"/>
      <c r="AE42" s="64"/>
      <c r="AF42" s="469"/>
      <c r="AG42" s="64" t="s">
        <v>232</v>
      </c>
      <c r="AH42" s="144"/>
      <c r="AI42" s="64"/>
      <c r="AJ42" s="469"/>
      <c r="AK42" s="64" t="s">
        <v>232</v>
      </c>
      <c r="AL42" s="144"/>
      <c r="AM42" s="64"/>
      <c r="AN42" s="469"/>
      <c r="AO42" s="64" t="s">
        <v>232</v>
      </c>
      <c r="AP42" s="154"/>
      <c r="AQ42" s="64"/>
      <c r="AR42" s="469"/>
      <c r="AS42" s="64" t="s">
        <v>232</v>
      </c>
      <c r="AT42" s="154"/>
      <c r="AU42" s="64"/>
      <c r="AV42" s="469"/>
      <c r="AW42" s="64" t="s">
        <v>232</v>
      </c>
      <c r="AX42" s="154"/>
      <c r="AY42" s="64"/>
      <c r="AZ42" s="469"/>
      <c r="BA42" s="64" t="s">
        <v>232</v>
      </c>
      <c r="BB42" s="154"/>
      <c r="BC42" s="64"/>
      <c r="BD42" s="469"/>
      <c r="BE42" s="64" t="s">
        <v>232</v>
      </c>
      <c r="BF42" s="154"/>
      <c r="BG42" s="64"/>
      <c r="BH42" s="469"/>
      <c r="BI42" s="64" t="s">
        <v>232</v>
      </c>
      <c r="BJ42" s="154"/>
      <c r="BK42" s="64"/>
      <c r="BL42" s="469"/>
      <c r="BM42" s="64" t="s">
        <v>232</v>
      </c>
      <c r="BN42" s="154"/>
      <c r="BO42" s="64"/>
      <c r="BP42" s="469"/>
      <c r="BQ42" s="64" t="s">
        <v>232</v>
      </c>
      <c r="BR42" s="154"/>
      <c r="BS42" s="64"/>
      <c r="BT42" s="469"/>
      <c r="BU42" s="64" t="s">
        <v>232</v>
      </c>
      <c r="BV42" s="154"/>
      <c r="BW42" s="64"/>
      <c r="BX42" s="469"/>
      <c r="BY42" s="64" t="s">
        <v>232</v>
      </c>
      <c r="BZ42" s="154"/>
      <c r="CA42" s="64"/>
      <c r="CB42" s="469"/>
      <c r="CC42" s="64" t="s">
        <v>232</v>
      </c>
      <c r="CD42" s="154"/>
      <c r="CE42" s="64"/>
      <c r="CF42" s="469"/>
      <c r="CG42" s="64" t="s">
        <v>232</v>
      </c>
      <c r="CH42" s="154"/>
      <c r="CI42" s="64"/>
      <c r="CJ42" s="469"/>
      <c r="CK42" s="64" t="s">
        <v>232</v>
      </c>
      <c r="CL42" s="154"/>
      <c r="CM42" s="64"/>
      <c r="CN42" s="469"/>
      <c r="CO42" s="64" t="s">
        <v>232</v>
      </c>
      <c r="CP42" s="176"/>
      <c r="CQ42" s="64"/>
      <c r="CR42" s="469"/>
      <c r="CS42" s="64" t="s">
        <v>232</v>
      </c>
      <c r="CT42" s="176"/>
      <c r="CU42" s="64"/>
      <c r="CV42" s="469"/>
      <c r="CW42" s="64" t="s">
        <v>232</v>
      </c>
      <c r="CX42" s="176"/>
      <c r="CY42" s="64"/>
      <c r="CZ42" s="469"/>
      <c r="DA42" s="64" t="s">
        <v>232</v>
      </c>
      <c r="DB42" s="176"/>
      <c r="DC42" s="64"/>
      <c r="DD42" s="469"/>
      <c r="DE42" s="64" t="s">
        <v>232</v>
      </c>
      <c r="DF42" s="176"/>
      <c r="DG42" s="64"/>
      <c r="DH42" s="469"/>
      <c r="DI42" s="64" t="s">
        <v>232</v>
      </c>
      <c r="DJ42" s="190"/>
      <c r="DK42" s="64"/>
      <c r="DL42" s="469"/>
      <c r="DM42" s="64" t="s">
        <v>232</v>
      </c>
      <c r="DN42" s="190"/>
      <c r="DO42" s="64"/>
      <c r="DP42" s="469"/>
      <c r="DQ42" s="64" t="s">
        <v>232</v>
      </c>
      <c r="DR42" s="190"/>
      <c r="DS42" s="64"/>
      <c r="DT42" s="469"/>
      <c r="DU42" s="64" t="s">
        <v>232</v>
      </c>
      <c r="DV42" s="190"/>
      <c r="DW42" s="64"/>
      <c r="DX42" s="469"/>
      <c r="DY42" s="64" t="s">
        <v>232</v>
      </c>
      <c r="DZ42" s="190"/>
      <c r="EA42" s="64"/>
      <c r="EB42" s="469"/>
      <c r="EC42" s="64" t="s">
        <v>232</v>
      </c>
      <c r="ED42" s="190"/>
      <c r="EE42" s="64"/>
      <c r="EF42" s="469"/>
      <c r="EG42" s="64" t="s">
        <v>232</v>
      </c>
      <c r="EH42" s="225" t="s">
        <v>414</v>
      </c>
      <c r="EI42" s="64"/>
      <c r="EJ42" s="469"/>
      <c r="EK42" s="64" t="s">
        <v>232</v>
      </c>
      <c r="EL42" s="190"/>
      <c r="EM42" s="64"/>
      <c r="EN42" s="469"/>
      <c r="EO42" s="64" t="s">
        <v>232</v>
      </c>
      <c r="EP42" s="190"/>
      <c r="EQ42" s="64"/>
      <c r="ER42" s="469"/>
      <c r="ES42" s="64" t="s">
        <v>232</v>
      </c>
      <c r="ET42" s="190"/>
      <c r="EU42" s="64"/>
      <c r="EV42" s="469"/>
      <c r="EW42" s="64" t="s">
        <v>232</v>
      </c>
      <c r="EX42" s="190"/>
      <c r="EY42" s="64"/>
      <c r="EZ42" s="469"/>
      <c r="FA42" s="64" t="s">
        <v>232</v>
      </c>
      <c r="FB42" s="190"/>
      <c r="FC42" s="64"/>
      <c r="FD42" s="469"/>
      <c r="FE42" s="64" t="s">
        <v>232</v>
      </c>
      <c r="FF42" s="190"/>
      <c r="FG42" s="64"/>
      <c r="FH42" s="469"/>
      <c r="FI42" s="64" t="s">
        <v>232</v>
      </c>
      <c r="FJ42" s="190"/>
      <c r="FK42" s="64"/>
      <c r="FL42" s="469"/>
      <c r="FM42" s="64" t="s">
        <v>232</v>
      </c>
      <c r="FN42" s="190"/>
      <c r="FO42" s="64"/>
      <c r="FP42" s="469"/>
      <c r="FQ42" s="64" t="s">
        <v>232</v>
      </c>
      <c r="FR42" s="190"/>
      <c r="FS42" s="64"/>
      <c r="FT42" s="469"/>
      <c r="FU42" s="64" t="s">
        <v>232</v>
      </c>
      <c r="FV42" s="190"/>
      <c r="FW42" s="64"/>
      <c r="FX42" s="469"/>
      <c r="FY42" s="64" t="s">
        <v>232</v>
      </c>
      <c r="FZ42" s="190"/>
      <c r="GA42" s="64"/>
      <c r="GB42" s="469"/>
      <c r="GC42" s="64" t="s">
        <v>232</v>
      </c>
      <c r="GD42" s="190"/>
      <c r="GE42" s="64"/>
      <c r="GF42" s="469"/>
      <c r="GG42" s="64" t="s">
        <v>232</v>
      </c>
      <c r="GH42" s="190"/>
      <c r="GI42" s="64"/>
      <c r="GJ42" s="469"/>
      <c r="GK42" s="64" t="s">
        <v>232</v>
      </c>
      <c r="GL42" s="190"/>
      <c r="GM42" s="64"/>
      <c r="GN42" s="469"/>
      <c r="GO42" s="64" t="s">
        <v>232</v>
      </c>
      <c r="GP42" s="190"/>
      <c r="GQ42" s="64"/>
      <c r="GR42" s="469"/>
      <c r="GS42" s="64" t="s">
        <v>232</v>
      </c>
      <c r="GT42" s="190"/>
      <c r="GU42" s="64"/>
      <c r="GV42" s="469"/>
      <c r="GW42" s="64" t="s">
        <v>232</v>
      </c>
      <c r="GX42" s="190"/>
      <c r="GY42" s="64"/>
      <c r="GZ42" s="469"/>
      <c r="HA42" s="64" t="s">
        <v>232</v>
      </c>
      <c r="HB42" s="190"/>
      <c r="HC42" s="64"/>
      <c r="HD42" s="469"/>
      <c r="HE42" s="64" t="s">
        <v>232</v>
      </c>
      <c r="HF42" s="190"/>
      <c r="HG42" s="64"/>
      <c r="HH42" s="469"/>
      <c r="HI42" s="64" t="s">
        <v>232</v>
      </c>
      <c r="HJ42" s="190"/>
      <c r="HK42" s="64"/>
      <c r="HL42" s="469"/>
      <c r="HM42" s="64" t="s">
        <v>232</v>
      </c>
      <c r="HN42" s="190"/>
      <c r="HO42" s="64"/>
      <c r="HP42" s="469"/>
      <c r="HQ42" s="64" t="s">
        <v>232</v>
      </c>
      <c r="HR42" s="190"/>
      <c r="HS42" s="64"/>
      <c r="HT42" s="469"/>
      <c r="HU42" s="64" t="s">
        <v>232</v>
      </c>
      <c r="HV42" s="190"/>
      <c r="HW42" s="64"/>
      <c r="HX42" s="469"/>
      <c r="HY42" s="64" t="s">
        <v>232</v>
      </c>
      <c r="HZ42" s="190"/>
      <c r="IA42" s="64"/>
      <c r="IB42" s="469"/>
      <c r="IC42" s="64" t="s">
        <v>232</v>
      </c>
      <c r="ID42" s="190"/>
      <c r="IE42" s="64"/>
      <c r="IF42" s="469"/>
      <c r="IG42" s="64" t="s">
        <v>232</v>
      </c>
      <c r="IH42" s="190"/>
      <c r="II42" s="64"/>
      <c r="IJ42" s="469"/>
      <c r="IK42" s="64" t="s">
        <v>232</v>
      </c>
      <c r="IL42" s="190"/>
      <c r="IM42" s="64"/>
      <c r="IN42" s="469"/>
    </row>
    <row r="43" spans="1:248" ht="22.5" x14ac:dyDescent="0.25">
      <c r="A43" s="64" t="s">
        <v>233</v>
      </c>
      <c r="B43" s="144"/>
      <c r="C43" s="64"/>
      <c r="D43" s="469"/>
      <c r="E43" s="64" t="s">
        <v>233</v>
      </c>
      <c r="F43" s="144"/>
      <c r="G43" s="64"/>
      <c r="H43" s="469"/>
      <c r="I43" s="64" t="s">
        <v>233</v>
      </c>
      <c r="J43" s="144"/>
      <c r="K43" s="64"/>
      <c r="L43" s="469"/>
      <c r="M43" s="64" t="s">
        <v>233</v>
      </c>
      <c r="N43" s="144"/>
      <c r="O43" s="64"/>
      <c r="P43" s="493"/>
      <c r="Q43" s="64" t="s">
        <v>233</v>
      </c>
      <c r="R43" s="144"/>
      <c r="S43" s="64"/>
      <c r="T43" s="469"/>
      <c r="U43" s="64" t="s">
        <v>233</v>
      </c>
      <c r="V43" s="144"/>
      <c r="W43" s="64"/>
      <c r="X43" s="469"/>
      <c r="Y43" s="64" t="s">
        <v>233</v>
      </c>
      <c r="Z43" s="144"/>
      <c r="AA43" s="64"/>
      <c r="AB43" s="469"/>
      <c r="AC43" s="64" t="s">
        <v>233</v>
      </c>
      <c r="AD43" s="144"/>
      <c r="AE43" s="64"/>
      <c r="AF43" s="469"/>
      <c r="AG43" s="64" t="s">
        <v>233</v>
      </c>
      <c r="AH43" s="144"/>
      <c r="AI43" s="64"/>
      <c r="AJ43" s="469"/>
      <c r="AK43" s="64" t="s">
        <v>233</v>
      </c>
      <c r="AL43" s="144"/>
      <c r="AM43" s="64"/>
      <c r="AN43" s="469"/>
      <c r="AO43" s="64" t="s">
        <v>233</v>
      </c>
      <c r="AP43" s="154"/>
      <c r="AQ43" s="64"/>
      <c r="AR43" s="469"/>
      <c r="AS43" s="64" t="s">
        <v>233</v>
      </c>
      <c r="AT43" s="154"/>
      <c r="AU43" s="64"/>
      <c r="AV43" s="469"/>
      <c r="AW43" s="64" t="s">
        <v>233</v>
      </c>
      <c r="AX43" s="154"/>
      <c r="AY43" s="64"/>
      <c r="AZ43" s="469"/>
      <c r="BA43" s="64" t="s">
        <v>233</v>
      </c>
      <c r="BB43" s="154"/>
      <c r="BC43" s="64"/>
      <c r="BD43" s="469"/>
      <c r="BE43" s="64" t="s">
        <v>233</v>
      </c>
      <c r="BF43" s="154"/>
      <c r="BG43" s="64"/>
      <c r="BH43" s="469"/>
      <c r="BI43" s="64" t="s">
        <v>233</v>
      </c>
      <c r="BJ43" s="154"/>
      <c r="BK43" s="64"/>
      <c r="BL43" s="469"/>
      <c r="BM43" s="64" t="s">
        <v>233</v>
      </c>
      <c r="BN43" s="154"/>
      <c r="BO43" s="64"/>
      <c r="BP43" s="469"/>
      <c r="BQ43" s="64" t="s">
        <v>233</v>
      </c>
      <c r="BR43" s="154"/>
      <c r="BS43" s="64"/>
      <c r="BT43" s="469"/>
      <c r="BU43" s="64" t="s">
        <v>233</v>
      </c>
      <c r="BV43" s="154"/>
      <c r="BW43" s="64"/>
      <c r="BX43" s="469"/>
      <c r="BY43" s="64" t="s">
        <v>233</v>
      </c>
      <c r="BZ43" s="154"/>
      <c r="CA43" s="64"/>
      <c r="CB43" s="469"/>
      <c r="CC43" s="64" t="s">
        <v>233</v>
      </c>
      <c r="CD43" s="154"/>
      <c r="CE43" s="64"/>
      <c r="CF43" s="469"/>
      <c r="CG43" s="64" t="s">
        <v>233</v>
      </c>
      <c r="CH43" s="154"/>
      <c r="CI43" s="64"/>
      <c r="CJ43" s="469"/>
      <c r="CK43" s="64" t="s">
        <v>233</v>
      </c>
      <c r="CL43" s="154"/>
      <c r="CM43" s="64"/>
      <c r="CN43" s="469"/>
      <c r="CO43" s="64" t="s">
        <v>233</v>
      </c>
      <c r="CP43" s="176"/>
      <c r="CQ43" s="64"/>
      <c r="CR43" s="469"/>
      <c r="CS43" s="64" t="s">
        <v>233</v>
      </c>
      <c r="CT43" s="176"/>
      <c r="CU43" s="64"/>
      <c r="CV43" s="469"/>
      <c r="CW43" s="64" t="s">
        <v>233</v>
      </c>
      <c r="CX43" s="176"/>
      <c r="CY43" s="64"/>
      <c r="CZ43" s="469"/>
      <c r="DA43" s="64" t="s">
        <v>233</v>
      </c>
      <c r="DB43" s="176"/>
      <c r="DC43" s="64"/>
      <c r="DD43" s="469"/>
      <c r="DE43" s="64" t="s">
        <v>233</v>
      </c>
      <c r="DF43" s="176"/>
      <c r="DG43" s="64"/>
      <c r="DH43" s="469"/>
      <c r="DI43" s="64" t="s">
        <v>233</v>
      </c>
      <c r="DJ43" s="190"/>
      <c r="DK43" s="64"/>
      <c r="DL43" s="469"/>
      <c r="DM43" s="64" t="s">
        <v>233</v>
      </c>
      <c r="DN43" s="190"/>
      <c r="DO43" s="64"/>
      <c r="DP43" s="469"/>
      <c r="DQ43" s="64" t="s">
        <v>233</v>
      </c>
      <c r="DR43" s="190"/>
      <c r="DS43" s="64"/>
      <c r="DT43" s="469"/>
      <c r="DU43" s="64" t="s">
        <v>233</v>
      </c>
      <c r="DV43" s="190"/>
      <c r="DW43" s="64"/>
      <c r="DX43" s="469"/>
      <c r="DY43" s="64" t="s">
        <v>233</v>
      </c>
      <c r="DZ43" s="190"/>
      <c r="EA43" s="64"/>
      <c r="EB43" s="469"/>
      <c r="EC43" s="64" t="s">
        <v>233</v>
      </c>
      <c r="ED43" s="190"/>
      <c r="EE43" s="64"/>
      <c r="EF43" s="469"/>
      <c r="EG43" s="64" t="s">
        <v>233</v>
      </c>
      <c r="EH43" s="225" t="s">
        <v>414</v>
      </c>
      <c r="EI43" s="64"/>
      <c r="EJ43" s="469"/>
      <c r="EK43" s="64" t="s">
        <v>233</v>
      </c>
      <c r="EL43" s="190"/>
      <c r="EM43" s="64"/>
      <c r="EN43" s="469"/>
      <c r="EO43" s="64" t="s">
        <v>233</v>
      </c>
      <c r="EP43" s="190"/>
      <c r="EQ43" s="64"/>
      <c r="ER43" s="469"/>
      <c r="ES43" s="64" t="s">
        <v>233</v>
      </c>
      <c r="ET43" s="190"/>
      <c r="EU43" s="64"/>
      <c r="EV43" s="469"/>
      <c r="EW43" s="64" t="s">
        <v>233</v>
      </c>
      <c r="EX43" s="190"/>
      <c r="EY43" s="64"/>
      <c r="EZ43" s="469"/>
      <c r="FA43" s="64" t="s">
        <v>233</v>
      </c>
      <c r="FB43" s="190"/>
      <c r="FC43" s="64"/>
      <c r="FD43" s="469"/>
      <c r="FE43" s="64" t="s">
        <v>233</v>
      </c>
      <c r="FF43" s="190"/>
      <c r="FG43" s="64"/>
      <c r="FH43" s="469"/>
      <c r="FI43" s="64" t="s">
        <v>233</v>
      </c>
      <c r="FJ43" s="190"/>
      <c r="FK43" s="64"/>
      <c r="FL43" s="469"/>
      <c r="FM43" s="64" t="s">
        <v>233</v>
      </c>
      <c r="FN43" s="190"/>
      <c r="FO43" s="64"/>
      <c r="FP43" s="469"/>
      <c r="FQ43" s="64" t="s">
        <v>233</v>
      </c>
      <c r="FR43" s="190"/>
      <c r="FS43" s="64"/>
      <c r="FT43" s="469"/>
      <c r="FU43" s="64" t="s">
        <v>233</v>
      </c>
      <c r="FV43" s="190"/>
      <c r="FW43" s="64"/>
      <c r="FX43" s="469"/>
      <c r="FY43" s="64" t="s">
        <v>233</v>
      </c>
      <c r="FZ43" s="190"/>
      <c r="GA43" s="64"/>
      <c r="GB43" s="469"/>
      <c r="GC43" s="64" t="s">
        <v>233</v>
      </c>
      <c r="GD43" s="190"/>
      <c r="GE43" s="64"/>
      <c r="GF43" s="469"/>
      <c r="GG43" s="64" t="s">
        <v>233</v>
      </c>
      <c r="GH43" s="190"/>
      <c r="GI43" s="64"/>
      <c r="GJ43" s="469"/>
      <c r="GK43" s="64" t="s">
        <v>233</v>
      </c>
      <c r="GL43" s="190"/>
      <c r="GM43" s="64"/>
      <c r="GN43" s="469"/>
      <c r="GO43" s="64" t="s">
        <v>233</v>
      </c>
      <c r="GP43" s="190"/>
      <c r="GQ43" s="64"/>
      <c r="GR43" s="469"/>
      <c r="GS43" s="64" t="s">
        <v>233</v>
      </c>
      <c r="GT43" s="190"/>
      <c r="GU43" s="64"/>
      <c r="GV43" s="469"/>
      <c r="GW43" s="64" t="s">
        <v>233</v>
      </c>
      <c r="GX43" s="190"/>
      <c r="GY43" s="64"/>
      <c r="GZ43" s="469"/>
      <c r="HA43" s="64" t="s">
        <v>233</v>
      </c>
      <c r="HB43" s="190"/>
      <c r="HC43" s="64"/>
      <c r="HD43" s="469"/>
      <c r="HE43" s="64" t="s">
        <v>233</v>
      </c>
      <c r="HF43" s="190"/>
      <c r="HG43" s="64"/>
      <c r="HH43" s="469"/>
      <c r="HI43" s="64" t="s">
        <v>233</v>
      </c>
      <c r="HJ43" s="190"/>
      <c r="HK43" s="64"/>
      <c r="HL43" s="469"/>
      <c r="HM43" s="64" t="s">
        <v>233</v>
      </c>
      <c r="HN43" s="190"/>
      <c r="HO43" s="64"/>
      <c r="HP43" s="469"/>
      <c r="HQ43" s="64" t="s">
        <v>233</v>
      </c>
      <c r="HR43" s="190"/>
      <c r="HS43" s="64"/>
      <c r="HT43" s="469"/>
      <c r="HU43" s="64" t="s">
        <v>233</v>
      </c>
      <c r="HV43" s="190"/>
      <c r="HW43" s="64"/>
      <c r="HX43" s="469"/>
      <c r="HY43" s="64" t="s">
        <v>233</v>
      </c>
      <c r="HZ43" s="190"/>
      <c r="IA43" s="64"/>
      <c r="IB43" s="469"/>
      <c r="IC43" s="64" t="s">
        <v>233</v>
      </c>
      <c r="ID43" s="190"/>
      <c r="IE43" s="64"/>
      <c r="IF43" s="469"/>
      <c r="IG43" s="64" t="s">
        <v>233</v>
      </c>
      <c r="IH43" s="190"/>
      <c r="II43" s="64"/>
      <c r="IJ43" s="469"/>
      <c r="IK43" s="64" t="s">
        <v>233</v>
      </c>
      <c r="IL43" s="190"/>
      <c r="IM43" s="64"/>
      <c r="IN43" s="469"/>
    </row>
    <row r="44" spans="1:248" ht="22.5" x14ac:dyDescent="0.25">
      <c r="A44" s="64" t="s">
        <v>234</v>
      </c>
      <c r="B44" s="144"/>
      <c r="C44" s="64"/>
      <c r="D44" s="469"/>
      <c r="E44" s="64" t="s">
        <v>234</v>
      </c>
      <c r="F44" s="144"/>
      <c r="G44" s="64"/>
      <c r="H44" s="469"/>
      <c r="I44" s="64" t="s">
        <v>234</v>
      </c>
      <c r="J44" s="144"/>
      <c r="K44" s="64"/>
      <c r="L44" s="469"/>
      <c r="M44" s="64" t="s">
        <v>234</v>
      </c>
      <c r="N44" s="144"/>
      <c r="O44" s="64"/>
      <c r="P44" s="494"/>
      <c r="Q44" s="64" t="s">
        <v>234</v>
      </c>
      <c r="R44" s="144"/>
      <c r="S44" s="64"/>
      <c r="T44" s="469"/>
      <c r="U44" s="64" t="s">
        <v>234</v>
      </c>
      <c r="V44" s="144"/>
      <c r="W44" s="64"/>
      <c r="X44" s="469"/>
      <c r="Y44" s="64" t="s">
        <v>234</v>
      </c>
      <c r="Z44" s="144"/>
      <c r="AA44" s="64"/>
      <c r="AB44" s="469"/>
      <c r="AC44" s="64" t="s">
        <v>234</v>
      </c>
      <c r="AD44" s="144"/>
      <c r="AE44" s="64"/>
      <c r="AF44" s="469"/>
      <c r="AG44" s="64" t="s">
        <v>234</v>
      </c>
      <c r="AH44" s="144"/>
      <c r="AI44" s="64"/>
      <c r="AJ44" s="469"/>
      <c r="AK44" s="64" t="s">
        <v>234</v>
      </c>
      <c r="AL44" s="144"/>
      <c r="AM44" s="64"/>
      <c r="AN44" s="469"/>
      <c r="AO44" s="64" t="s">
        <v>234</v>
      </c>
      <c r="AP44" s="154"/>
      <c r="AQ44" s="64"/>
      <c r="AR44" s="469"/>
      <c r="AS44" s="64" t="s">
        <v>234</v>
      </c>
      <c r="AT44" s="154"/>
      <c r="AU44" s="64"/>
      <c r="AV44" s="469"/>
      <c r="AW44" s="64" t="s">
        <v>234</v>
      </c>
      <c r="AX44" s="154"/>
      <c r="AY44" s="64"/>
      <c r="AZ44" s="469"/>
      <c r="BA44" s="64" t="s">
        <v>234</v>
      </c>
      <c r="BB44" s="154"/>
      <c r="BC44" s="64"/>
      <c r="BD44" s="469"/>
      <c r="BE44" s="64" t="s">
        <v>234</v>
      </c>
      <c r="BF44" s="154"/>
      <c r="BG44" s="64"/>
      <c r="BH44" s="469"/>
      <c r="BI44" s="64" t="s">
        <v>234</v>
      </c>
      <c r="BJ44" s="154"/>
      <c r="BK44" s="64"/>
      <c r="BL44" s="469"/>
      <c r="BM44" s="64" t="s">
        <v>234</v>
      </c>
      <c r="BN44" s="154"/>
      <c r="BO44" s="64"/>
      <c r="BP44" s="469"/>
      <c r="BQ44" s="64" t="s">
        <v>234</v>
      </c>
      <c r="BR44" s="154"/>
      <c r="BS44" s="64"/>
      <c r="BT44" s="469"/>
      <c r="BU44" s="64" t="s">
        <v>234</v>
      </c>
      <c r="BV44" s="154"/>
      <c r="BW44" s="64"/>
      <c r="BX44" s="469"/>
      <c r="BY44" s="64" t="s">
        <v>234</v>
      </c>
      <c r="BZ44" s="154"/>
      <c r="CA44" s="64"/>
      <c r="CB44" s="469"/>
      <c r="CC44" s="64" t="s">
        <v>234</v>
      </c>
      <c r="CD44" s="154"/>
      <c r="CE44" s="64"/>
      <c r="CF44" s="469"/>
      <c r="CG44" s="64" t="s">
        <v>234</v>
      </c>
      <c r="CH44" s="154"/>
      <c r="CI44" s="64"/>
      <c r="CJ44" s="469"/>
      <c r="CK44" s="64" t="s">
        <v>234</v>
      </c>
      <c r="CL44" s="154"/>
      <c r="CM44" s="64"/>
      <c r="CN44" s="469"/>
      <c r="CO44" s="64" t="s">
        <v>234</v>
      </c>
      <c r="CP44" s="176"/>
      <c r="CQ44" s="64"/>
      <c r="CR44" s="469"/>
      <c r="CS44" s="64" t="s">
        <v>234</v>
      </c>
      <c r="CT44" s="176"/>
      <c r="CU44" s="64"/>
      <c r="CV44" s="469"/>
      <c r="CW44" s="64" t="s">
        <v>234</v>
      </c>
      <c r="CX44" s="176"/>
      <c r="CY44" s="64"/>
      <c r="CZ44" s="469"/>
      <c r="DA44" s="64" t="s">
        <v>234</v>
      </c>
      <c r="DB44" s="176"/>
      <c r="DC44" s="64"/>
      <c r="DD44" s="469"/>
      <c r="DE44" s="64" t="s">
        <v>234</v>
      </c>
      <c r="DF44" s="176"/>
      <c r="DG44" s="64"/>
      <c r="DH44" s="469"/>
      <c r="DI44" s="64" t="s">
        <v>234</v>
      </c>
      <c r="DJ44" s="190"/>
      <c r="DK44" s="64"/>
      <c r="DL44" s="469"/>
      <c r="DM44" s="64" t="s">
        <v>234</v>
      </c>
      <c r="DN44" s="190"/>
      <c r="DO44" s="64"/>
      <c r="DP44" s="469"/>
      <c r="DQ44" s="64" t="s">
        <v>234</v>
      </c>
      <c r="DR44" s="190"/>
      <c r="DS44" s="64"/>
      <c r="DT44" s="469"/>
      <c r="DU44" s="64" t="s">
        <v>234</v>
      </c>
      <c r="DV44" s="190"/>
      <c r="DW44" s="64"/>
      <c r="DX44" s="469"/>
      <c r="DY44" s="64" t="s">
        <v>234</v>
      </c>
      <c r="DZ44" s="190"/>
      <c r="EA44" s="64"/>
      <c r="EB44" s="469"/>
      <c r="EC44" s="64" t="s">
        <v>234</v>
      </c>
      <c r="ED44" s="190"/>
      <c r="EE44" s="64"/>
      <c r="EF44" s="469"/>
      <c r="EG44" s="64" t="s">
        <v>234</v>
      </c>
      <c r="EH44" s="225" t="s">
        <v>414</v>
      </c>
      <c r="EI44" s="64"/>
      <c r="EJ44" s="469"/>
      <c r="EK44" s="64" t="s">
        <v>234</v>
      </c>
      <c r="EL44" s="190"/>
      <c r="EM44" s="64"/>
      <c r="EN44" s="469"/>
      <c r="EO44" s="64" t="s">
        <v>234</v>
      </c>
      <c r="EP44" s="190"/>
      <c r="EQ44" s="64"/>
      <c r="ER44" s="469"/>
      <c r="ES44" s="64" t="s">
        <v>234</v>
      </c>
      <c r="ET44" s="190"/>
      <c r="EU44" s="64"/>
      <c r="EV44" s="469"/>
      <c r="EW44" s="64" t="s">
        <v>234</v>
      </c>
      <c r="EX44" s="190"/>
      <c r="EY44" s="64"/>
      <c r="EZ44" s="469"/>
      <c r="FA44" s="64" t="s">
        <v>234</v>
      </c>
      <c r="FB44" s="190"/>
      <c r="FC44" s="64"/>
      <c r="FD44" s="469"/>
      <c r="FE44" s="64" t="s">
        <v>234</v>
      </c>
      <c r="FF44" s="190"/>
      <c r="FG44" s="64"/>
      <c r="FH44" s="469"/>
      <c r="FI44" s="64" t="s">
        <v>234</v>
      </c>
      <c r="FJ44" s="190"/>
      <c r="FK44" s="64"/>
      <c r="FL44" s="469"/>
      <c r="FM44" s="64" t="s">
        <v>234</v>
      </c>
      <c r="FN44" s="190"/>
      <c r="FO44" s="64"/>
      <c r="FP44" s="469"/>
      <c r="FQ44" s="64" t="s">
        <v>234</v>
      </c>
      <c r="FR44" s="190"/>
      <c r="FS44" s="64"/>
      <c r="FT44" s="469"/>
      <c r="FU44" s="64" t="s">
        <v>234</v>
      </c>
      <c r="FV44" s="190"/>
      <c r="FW44" s="64"/>
      <c r="FX44" s="469"/>
      <c r="FY44" s="64" t="s">
        <v>234</v>
      </c>
      <c r="FZ44" s="190"/>
      <c r="GA44" s="64"/>
      <c r="GB44" s="469"/>
      <c r="GC44" s="64" t="s">
        <v>234</v>
      </c>
      <c r="GD44" s="190"/>
      <c r="GE44" s="64"/>
      <c r="GF44" s="469"/>
      <c r="GG44" s="64" t="s">
        <v>234</v>
      </c>
      <c r="GH44" s="190"/>
      <c r="GI44" s="64"/>
      <c r="GJ44" s="469"/>
      <c r="GK44" s="64" t="s">
        <v>234</v>
      </c>
      <c r="GL44" s="190"/>
      <c r="GM44" s="64"/>
      <c r="GN44" s="469"/>
      <c r="GO44" s="64" t="s">
        <v>234</v>
      </c>
      <c r="GP44" s="190"/>
      <c r="GQ44" s="64"/>
      <c r="GR44" s="469"/>
      <c r="GS44" s="64" t="s">
        <v>234</v>
      </c>
      <c r="GT44" s="190"/>
      <c r="GU44" s="64"/>
      <c r="GV44" s="469"/>
      <c r="GW44" s="64" t="s">
        <v>234</v>
      </c>
      <c r="GX44" s="190"/>
      <c r="GY44" s="64"/>
      <c r="GZ44" s="469"/>
      <c r="HA44" s="64" t="s">
        <v>234</v>
      </c>
      <c r="HB44" s="190"/>
      <c r="HC44" s="64"/>
      <c r="HD44" s="469"/>
      <c r="HE44" s="64" t="s">
        <v>234</v>
      </c>
      <c r="HF44" s="190"/>
      <c r="HG44" s="64"/>
      <c r="HH44" s="469"/>
      <c r="HI44" s="64" t="s">
        <v>234</v>
      </c>
      <c r="HJ44" s="190"/>
      <c r="HK44" s="64"/>
      <c r="HL44" s="469"/>
      <c r="HM44" s="64" t="s">
        <v>234</v>
      </c>
      <c r="HN44" s="190"/>
      <c r="HO44" s="64"/>
      <c r="HP44" s="469"/>
      <c r="HQ44" s="64" t="s">
        <v>234</v>
      </c>
      <c r="HR44" s="190"/>
      <c r="HS44" s="64"/>
      <c r="HT44" s="469"/>
      <c r="HU44" s="64" t="s">
        <v>234</v>
      </c>
      <c r="HV44" s="190"/>
      <c r="HW44" s="64"/>
      <c r="HX44" s="469"/>
      <c r="HY44" s="64" t="s">
        <v>234</v>
      </c>
      <c r="HZ44" s="190"/>
      <c r="IA44" s="64"/>
      <c r="IB44" s="469"/>
      <c r="IC44" s="64" t="s">
        <v>234</v>
      </c>
      <c r="ID44" s="190"/>
      <c r="IE44" s="64"/>
      <c r="IF44" s="469"/>
      <c r="IG44" s="64" t="s">
        <v>234</v>
      </c>
      <c r="IH44" s="190"/>
      <c r="II44" s="64"/>
      <c r="IJ44" s="469"/>
      <c r="IK44" s="64" t="s">
        <v>234</v>
      </c>
      <c r="IL44" s="190"/>
      <c r="IM44" s="64"/>
      <c r="IN44" s="469"/>
    </row>
    <row r="46" spans="1:248" x14ac:dyDescent="0.25">
      <c r="A46" s="3" t="s">
        <v>308</v>
      </c>
    </row>
  </sheetData>
  <mergeCells count="684">
    <mergeCell ref="CR38:CR44"/>
    <mergeCell ref="CV38:CV44"/>
    <mergeCell ref="CZ38:CZ44"/>
    <mergeCell ref="DD38:DD44"/>
    <mergeCell ref="DH38:DH44"/>
    <mergeCell ref="CR30:CR36"/>
    <mergeCell ref="CV30:CV36"/>
    <mergeCell ref="CZ30:CZ36"/>
    <mergeCell ref="DD30:DD36"/>
    <mergeCell ref="DH30:DH36"/>
    <mergeCell ref="CP37:CR37"/>
    <mergeCell ref="CT37:CV37"/>
    <mergeCell ref="CX37:CZ37"/>
    <mergeCell ref="DB37:DD37"/>
    <mergeCell ref="DF37:DH37"/>
    <mergeCell ref="CR22:CR28"/>
    <mergeCell ref="CV22:CV28"/>
    <mergeCell ref="CZ22:CZ28"/>
    <mergeCell ref="DD22:DD28"/>
    <mergeCell ref="DH22:DH28"/>
    <mergeCell ref="CP29:CR29"/>
    <mergeCell ref="CT29:CV29"/>
    <mergeCell ref="CX29:CZ29"/>
    <mergeCell ref="DB29:DD29"/>
    <mergeCell ref="DF29:DH29"/>
    <mergeCell ref="CR14:CR20"/>
    <mergeCell ref="CV14:CV20"/>
    <mergeCell ref="CZ14:CZ20"/>
    <mergeCell ref="DD14:DD20"/>
    <mergeCell ref="DH14:DH20"/>
    <mergeCell ref="CP21:CR21"/>
    <mergeCell ref="CT21:CV21"/>
    <mergeCell ref="CX21:CZ21"/>
    <mergeCell ref="DB21:DD21"/>
    <mergeCell ref="DF21:DH21"/>
    <mergeCell ref="CR6:CR12"/>
    <mergeCell ref="CV6:CV12"/>
    <mergeCell ref="CZ6:CZ12"/>
    <mergeCell ref="DD6:DD12"/>
    <mergeCell ref="DH6:DH12"/>
    <mergeCell ref="CP13:CR13"/>
    <mergeCell ref="CT13:CV13"/>
    <mergeCell ref="CX13:CZ13"/>
    <mergeCell ref="DB13:DD13"/>
    <mergeCell ref="DF13:DH13"/>
    <mergeCell ref="CO3:CR3"/>
    <mergeCell ref="CS3:CV3"/>
    <mergeCell ref="CW3:CZ3"/>
    <mergeCell ref="DA3:DD3"/>
    <mergeCell ref="DE3:DH3"/>
    <mergeCell ref="CP4:CR4"/>
    <mergeCell ref="CT4:CV4"/>
    <mergeCell ref="CX4:CZ4"/>
    <mergeCell ref="DB4:DD4"/>
    <mergeCell ref="DF4:DH4"/>
    <mergeCell ref="CB38:CB44"/>
    <mergeCell ref="CF38:CF44"/>
    <mergeCell ref="CJ38:CJ44"/>
    <mergeCell ref="CN38:CN44"/>
    <mergeCell ref="AR38:AR44"/>
    <mergeCell ref="AV38:AV44"/>
    <mergeCell ref="AZ38:AZ44"/>
    <mergeCell ref="BD38:BD44"/>
    <mergeCell ref="BH38:BH44"/>
    <mergeCell ref="BL38:BL44"/>
    <mergeCell ref="BP38:BP44"/>
    <mergeCell ref="BT38:BT44"/>
    <mergeCell ref="BX38:BX44"/>
    <mergeCell ref="AP37:AR37"/>
    <mergeCell ref="AT37:AV37"/>
    <mergeCell ref="AX37:AZ37"/>
    <mergeCell ref="BB37:BD37"/>
    <mergeCell ref="BF37:BH37"/>
    <mergeCell ref="BJ37:BL37"/>
    <mergeCell ref="BN37:BP37"/>
    <mergeCell ref="BR37:BT37"/>
    <mergeCell ref="BV37:BX37"/>
    <mergeCell ref="CB22:CB28"/>
    <mergeCell ref="CF22:CF28"/>
    <mergeCell ref="CJ22:CJ28"/>
    <mergeCell ref="CN22:CN28"/>
    <mergeCell ref="BZ29:CB29"/>
    <mergeCell ref="CD29:CF29"/>
    <mergeCell ref="CH29:CJ29"/>
    <mergeCell ref="CL29:CN29"/>
    <mergeCell ref="BZ37:CB37"/>
    <mergeCell ref="CD37:CF37"/>
    <mergeCell ref="CH37:CJ37"/>
    <mergeCell ref="CL37:CN37"/>
    <mergeCell ref="CB30:CB36"/>
    <mergeCell ref="CF30:CF36"/>
    <mergeCell ref="CJ30:CJ36"/>
    <mergeCell ref="CN30:CN36"/>
    <mergeCell ref="AP29:AR29"/>
    <mergeCell ref="AT29:AV29"/>
    <mergeCell ref="AX29:AZ29"/>
    <mergeCell ref="BB29:BD29"/>
    <mergeCell ref="BF29:BH29"/>
    <mergeCell ref="BJ29:BL29"/>
    <mergeCell ref="BN29:BP29"/>
    <mergeCell ref="BR29:BT29"/>
    <mergeCell ref="BV29:BX29"/>
    <mergeCell ref="AR30:AR36"/>
    <mergeCell ref="AV30:AV36"/>
    <mergeCell ref="AZ30:AZ36"/>
    <mergeCell ref="BD30:BD36"/>
    <mergeCell ref="BH30:BH36"/>
    <mergeCell ref="BL30:BL36"/>
    <mergeCell ref="BP30:BP36"/>
    <mergeCell ref="BT30:BT36"/>
    <mergeCell ref="BX30:BX36"/>
    <mergeCell ref="AR22:AR28"/>
    <mergeCell ref="AV22:AV28"/>
    <mergeCell ref="AZ22:AZ28"/>
    <mergeCell ref="BD22:BD28"/>
    <mergeCell ref="BH22:BH28"/>
    <mergeCell ref="BL22:BL28"/>
    <mergeCell ref="BP22:BP28"/>
    <mergeCell ref="BT22:BT28"/>
    <mergeCell ref="BX22:BX28"/>
    <mergeCell ref="BZ21:CB21"/>
    <mergeCell ref="CD21:CF21"/>
    <mergeCell ref="CH21:CJ21"/>
    <mergeCell ref="CL21:CN21"/>
    <mergeCell ref="AR14:AR20"/>
    <mergeCell ref="AV14:AV20"/>
    <mergeCell ref="AZ14:AZ20"/>
    <mergeCell ref="BD14:BD20"/>
    <mergeCell ref="BH14:BH20"/>
    <mergeCell ref="AP21:AR21"/>
    <mergeCell ref="AT21:AV21"/>
    <mergeCell ref="AX21:AZ21"/>
    <mergeCell ref="BB21:BD21"/>
    <mergeCell ref="BF21:BH21"/>
    <mergeCell ref="BJ21:BL21"/>
    <mergeCell ref="BN21:BP21"/>
    <mergeCell ref="BR21:BT21"/>
    <mergeCell ref="BV21:BX21"/>
    <mergeCell ref="BL14:BL20"/>
    <mergeCell ref="BP14:BP20"/>
    <mergeCell ref="BT14:BT20"/>
    <mergeCell ref="BX14:BX20"/>
    <mergeCell ref="CB14:CB20"/>
    <mergeCell ref="CF14:CF20"/>
    <mergeCell ref="CJ14:CJ20"/>
    <mergeCell ref="CN14:CN20"/>
    <mergeCell ref="AZ6:AZ12"/>
    <mergeCell ref="BD6:BD12"/>
    <mergeCell ref="BH6:BH12"/>
    <mergeCell ref="BL6:BL12"/>
    <mergeCell ref="BP6:BP12"/>
    <mergeCell ref="BT6:BT12"/>
    <mergeCell ref="BX6:BX12"/>
    <mergeCell ref="CB6:CB12"/>
    <mergeCell ref="CF6:CF12"/>
    <mergeCell ref="CJ6:CJ12"/>
    <mergeCell ref="CN6:CN12"/>
    <mergeCell ref="BZ13:CB13"/>
    <mergeCell ref="CD13:CF13"/>
    <mergeCell ref="CH13:CJ13"/>
    <mergeCell ref="CL13:CN13"/>
    <mergeCell ref="AP13:AR13"/>
    <mergeCell ref="AT13:AV13"/>
    <mergeCell ref="AX13:AZ13"/>
    <mergeCell ref="BB13:BD13"/>
    <mergeCell ref="BF13:BH13"/>
    <mergeCell ref="BJ13:BL13"/>
    <mergeCell ref="BN13:BP13"/>
    <mergeCell ref="BR13:BT13"/>
    <mergeCell ref="BV13:BX13"/>
    <mergeCell ref="BY3:CB3"/>
    <mergeCell ref="CC3:CF3"/>
    <mergeCell ref="CG3:CJ3"/>
    <mergeCell ref="CK3:CN3"/>
    <mergeCell ref="AP4:AR4"/>
    <mergeCell ref="AT4:AV4"/>
    <mergeCell ref="AX4:AZ4"/>
    <mergeCell ref="BB4:BD4"/>
    <mergeCell ref="BF4:BH4"/>
    <mergeCell ref="BJ4:BL4"/>
    <mergeCell ref="BN4:BP4"/>
    <mergeCell ref="BR4:BT4"/>
    <mergeCell ref="BV4:BX4"/>
    <mergeCell ref="BZ4:CB4"/>
    <mergeCell ref="CD4:CF4"/>
    <mergeCell ref="CH4:CJ4"/>
    <mergeCell ref="CL4:CN4"/>
    <mergeCell ref="AO3:AR3"/>
    <mergeCell ref="AS3:AV3"/>
    <mergeCell ref="AW3:AZ3"/>
    <mergeCell ref="BA3:BD3"/>
    <mergeCell ref="BE3:BH3"/>
    <mergeCell ref="BI3:BL3"/>
    <mergeCell ref="BM3:BP3"/>
    <mergeCell ref="BQ3:BT3"/>
    <mergeCell ref="BU3:BX3"/>
    <mergeCell ref="X38:X44"/>
    <mergeCell ref="AB38:AB44"/>
    <mergeCell ref="AF38:AF44"/>
    <mergeCell ref="AJ38:AJ44"/>
    <mergeCell ref="AN38:AN44"/>
    <mergeCell ref="AL37:AN37"/>
    <mergeCell ref="X30:X36"/>
    <mergeCell ref="AB30:AB36"/>
    <mergeCell ref="AF30:AF36"/>
    <mergeCell ref="AJ30:AJ36"/>
    <mergeCell ref="AN30:AN36"/>
    <mergeCell ref="AL29:AN29"/>
    <mergeCell ref="Z4:AB4"/>
    <mergeCell ref="AB6:AB12"/>
    <mergeCell ref="Z13:AB13"/>
    <mergeCell ref="AB14:AB20"/>
    <mergeCell ref="Z21:AB21"/>
    <mergeCell ref="AB22:AB28"/>
    <mergeCell ref="AR6:AR12"/>
    <mergeCell ref="AV6:AV12"/>
    <mergeCell ref="AH21:AJ21"/>
    <mergeCell ref="AL21:AN21"/>
    <mergeCell ref="D38:D44"/>
    <mergeCell ref="H38:H44"/>
    <mergeCell ref="L38:L44"/>
    <mergeCell ref="P38:P44"/>
    <mergeCell ref="T38:T44"/>
    <mergeCell ref="V37:X37"/>
    <mergeCell ref="Z37:AB37"/>
    <mergeCell ref="AD37:AF37"/>
    <mergeCell ref="AH37:AJ37"/>
    <mergeCell ref="B37:D37"/>
    <mergeCell ref="F37:H37"/>
    <mergeCell ref="J37:L37"/>
    <mergeCell ref="N37:P37"/>
    <mergeCell ref="R37:T37"/>
    <mergeCell ref="D30:D36"/>
    <mergeCell ref="H30:H36"/>
    <mergeCell ref="L30:L36"/>
    <mergeCell ref="P30:P36"/>
    <mergeCell ref="T30:T36"/>
    <mergeCell ref="V29:X29"/>
    <mergeCell ref="Z29:AB29"/>
    <mergeCell ref="AD29:AF29"/>
    <mergeCell ref="AH29:AJ29"/>
    <mergeCell ref="B29:D29"/>
    <mergeCell ref="F29:H29"/>
    <mergeCell ref="J29:L29"/>
    <mergeCell ref="N29:P29"/>
    <mergeCell ref="R29:T29"/>
    <mergeCell ref="AJ22:AJ28"/>
    <mergeCell ref="AN22:AN28"/>
    <mergeCell ref="AC3:AF3"/>
    <mergeCell ref="AD4:AF4"/>
    <mergeCell ref="AF6:AF12"/>
    <mergeCell ref="AD13:AF13"/>
    <mergeCell ref="AF14:AF20"/>
    <mergeCell ref="AG3:AJ3"/>
    <mergeCell ref="AK3:AN3"/>
    <mergeCell ref="AH4:AJ4"/>
    <mergeCell ref="AL4:AN4"/>
    <mergeCell ref="AJ6:AJ12"/>
    <mergeCell ref="AN6:AN12"/>
    <mergeCell ref="AH13:AJ13"/>
    <mergeCell ref="AL13:AN13"/>
    <mergeCell ref="AJ14:AJ20"/>
    <mergeCell ref="AN14:AN20"/>
    <mergeCell ref="U3:X3"/>
    <mergeCell ref="V4:X4"/>
    <mergeCell ref="X6:X12"/>
    <mergeCell ref="V13:X13"/>
    <mergeCell ref="X14:X20"/>
    <mergeCell ref="V21:X21"/>
    <mergeCell ref="A1:E1"/>
    <mergeCell ref="AD21:AF21"/>
    <mergeCell ref="AF22:AF28"/>
    <mergeCell ref="X22:X28"/>
    <mergeCell ref="Y3:AB3"/>
    <mergeCell ref="M3:P3"/>
    <mergeCell ref="N4:P4"/>
    <mergeCell ref="N13:P13"/>
    <mergeCell ref="N21:P21"/>
    <mergeCell ref="I3:L3"/>
    <mergeCell ref="J4:L4"/>
    <mergeCell ref="T22:T28"/>
    <mergeCell ref="T6:T12"/>
    <mergeCell ref="T14:T20"/>
    <mergeCell ref="L22:L28"/>
    <mergeCell ref="P6:P12"/>
    <mergeCell ref="P14:P20"/>
    <mergeCell ref="P22:P28"/>
    <mergeCell ref="L6:L12"/>
    <mergeCell ref="L14:L20"/>
    <mergeCell ref="J13:L13"/>
    <mergeCell ref="J21:L21"/>
    <mergeCell ref="R4:T4"/>
    <mergeCell ref="R13:T13"/>
    <mergeCell ref="Q3:T3"/>
    <mergeCell ref="R21:T21"/>
    <mergeCell ref="A2:D2"/>
    <mergeCell ref="D22:D28"/>
    <mergeCell ref="E3:H3"/>
    <mergeCell ref="H6:H12"/>
    <mergeCell ref="H14:H20"/>
    <mergeCell ref="H22:H28"/>
    <mergeCell ref="D14:D20"/>
    <mergeCell ref="B13:D13"/>
    <mergeCell ref="B4:D4"/>
    <mergeCell ref="F4:H4"/>
    <mergeCell ref="F13:H13"/>
    <mergeCell ref="F21:H21"/>
    <mergeCell ref="D6:D12"/>
    <mergeCell ref="A3:D3"/>
    <mergeCell ref="B21:D21"/>
    <mergeCell ref="DI3:DL3"/>
    <mergeCell ref="DM3:DP3"/>
    <mergeCell ref="DJ4:DL4"/>
    <mergeCell ref="DN4:DP4"/>
    <mergeCell ref="DL6:DL12"/>
    <mergeCell ref="DP6:DP12"/>
    <mergeCell ref="DJ13:DL13"/>
    <mergeCell ref="DN13:DP13"/>
    <mergeCell ref="DL14:DL20"/>
    <mergeCell ref="DP14:DP20"/>
    <mergeCell ref="DJ21:DL21"/>
    <mergeCell ref="DN21:DP21"/>
    <mergeCell ref="DL22:DL28"/>
    <mergeCell ref="DP22:DP28"/>
    <mergeCell ref="DJ29:DL29"/>
    <mergeCell ref="DN29:DP29"/>
    <mergeCell ref="DL30:DL36"/>
    <mergeCell ref="DP30:DP36"/>
    <mergeCell ref="DJ37:DL37"/>
    <mergeCell ref="DN37:DP37"/>
    <mergeCell ref="DL38:DL44"/>
    <mergeCell ref="DP38:DP44"/>
    <mergeCell ref="DQ3:DT3"/>
    <mergeCell ref="DU3:DX3"/>
    <mergeCell ref="DR4:DT4"/>
    <mergeCell ref="DV4:DX4"/>
    <mergeCell ref="DT6:DT12"/>
    <mergeCell ref="DX6:DX12"/>
    <mergeCell ref="DR13:DT13"/>
    <mergeCell ref="DV13:DX13"/>
    <mergeCell ref="DT14:DT20"/>
    <mergeCell ref="DX14:DX20"/>
    <mergeCell ref="DR21:DT21"/>
    <mergeCell ref="DV21:DX21"/>
    <mergeCell ref="DT22:DT28"/>
    <mergeCell ref="DX22:DX28"/>
    <mergeCell ref="DR29:DT29"/>
    <mergeCell ref="DV29:DX29"/>
    <mergeCell ref="DT30:DT36"/>
    <mergeCell ref="DX30:DX36"/>
    <mergeCell ref="DR37:DT37"/>
    <mergeCell ref="DV37:DX37"/>
    <mergeCell ref="DT38:DT44"/>
    <mergeCell ref="DX38:DX44"/>
    <mergeCell ref="DY3:EB3"/>
    <mergeCell ref="EC3:EF3"/>
    <mergeCell ref="DZ4:EB4"/>
    <mergeCell ref="ED4:EF4"/>
    <mergeCell ref="EB6:EB12"/>
    <mergeCell ref="EF6:EF12"/>
    <mergeCell ref="DZ13:EB13"/>
    <mergeCell ref="ED13:EF13"/>
    <mergeCell ref="EB14:EB20"/>
    <mergeCell ref="EF14:EF20"/>
    <mergeCell ref="DZ21:EB21"/>
    <mergeCell ref="ED21:EF21"/>
    <mergeCell ref="EB22:EB28"/>
    <mergeCell ref="EF22:EF28"/>
    <mergeCell ref="DZ29:EB29"/>
    <mergeCell ref="ED29:EF29"/>
    <mergeCell ref="EB30:EB36"/>
    <mergeCell ref="EF30:EF36"/>
    <mergeCell ref="DZ37:EB37"/>
    <mergeCell ref="ED37:EF37"/>
    <mergeCell ref="EB38:EB44"/>
    <mergeCell ref="EF38:EF44"/>
    <mergeCell ref="EG3:EJ3"/>
    <mergeCell ref="EK3:EN3"/>
    <mergeCell ref="EH4:EJ4"/>
    <mergeCell ref="EL4:EN4"/>
    <mergeCell ref="EJ6:EJ12"/>
    <mergeCell ref="EN6:EN12"/>
    <mergeCell ref="EH13:EJ13"/>
    <mergeCell ref="EL13:EN13"/>
    <mergeCell ref="EJ14:EJ20"/>
    <mergeCell ref="EN14:EN20"/>
    <mergeCell ref="EH21:EJ21"/>
    <mergeCell ref="EL21:EN21"/>
    <mergeCell ref="EJ22:EJ28"/>
    <mergeCell ref="EN22:EN28"/>
    <mergeCell ref="EH29:EJ29"/>
    <mergeCell ref="EL29:EN29"/>
    <mergeCell ref="EJ30:EJ36"/>
    <mergeCell ref="EN30:EN36"/>
    <mergeCell ref="EH37:EJ37"/>
    <mergeCell ref="EL37:EN37"/>
    <mergeCell ref="EJ38:EJ44"/>
    <mergeCell ref="EN38:EN44"/>
    <mergeCell ref="EO3:ER3"/>
    <mergeCell ref="ES3:EV3"/>
    <mergeCell ref="EP4:ER4"/>
    <mergeCell ref="ET4:EV4"/>
    <mergeCell ref="ER6:ER12"/>
    <mergeCell ref="EV6:EV12"/>
    <mergeCell ref="EP13:ER13"/>
    <mergeCell ref="ET13:EV13"/>
    <mergeCell ref="ER14:ER20"/>
    <mergeCell ref="EV14:EV20"/>
    <mergeCell ref="EP21:ER21"/>
    <mergeCell ref="ET21:EV21"/>
    <mergeCell ref="ER22:ER28"/>
    <mergeCell ref="EV22:EV28"/>
    <mergeCell ref="EP29:ER29"/>
    <mergeCell ref="ET29:EV29"/>
    <mergeCell ref="ER30:ER36"/>
    <mergeCell ref="EV30:EV36"/>
    <mergeCell ref="EP37:ER37"/>
    <mergeCell ref="ET37:EV37"/>
    <mergeCell ref="ER38:ER44"/>
    <mergeCell ref="EV38:EV44"/>
    <mergeCell ref="EW3:EZ3"/>
    <mergeCell ref="FA3:FD3"/>
    <mergeCell ref="FE3:FH3"/>
    <mergeCell ref="FI3:FL3"/>
    <mergeCell ref="FM3:FP3"/>
    <mergeCell ref="FQ3:FT3"/>
    <mergeCell ref="FU3:FX3"/>
    <mergeCell ref="EZ6:EZ12"/>
    <mergeCell ref="FD6:FD12"/>
    <mergeCell ref="FH6:FH12"/>
    <mergeCell ref="FL6:FL12"/>
    <mergeCell ref="FP6:FP12"/>
    <mergeCell ref="FT6:FT12"/>
    <mergeCell ref="FX6:FX12"/>
    <mergeCell ref="EZ14:EZ20"/>
    <mergeCell ref="FD14:FD20"/>
    <mergeCell ref="FH14:FH20"/>
    <mergeCell ref="FL14:FL20"/>
    <mergeCell ref="FP14:FP20"/>
    <mergeCell ref="FT14:FT20"/>
    <mergeCell ref="FX14:FX20"/>
    <mergeCell ref="EZ22:EZ28"/>
    <mergeCell ref="FY3:GB3"/>
    <mergeCell ref="GC3:GF3"/>
    <mergeCell ref="GG3:GJ3"/>
    <mergeCell ref="EX4:EZ4"/>
    <mergeCell ref="FB4:FD4"/>
    <mergeCell ref="FF4:FH4"/>
    <mergeCell ref="FJ4:FL4"/>
    <mergeCell ref="FN4:FP4"/>
    <mergeCell ref="FR4:FT4"/>
    <mergeCell ref="FV4:FX4"/>
    <mergeCell ref="FZ4:GB4"/>
    <mergeCell ref="GD4:GF4"/>
    <mergeCell ref="GH4:GJ4"/>
    <mergeCell ref="GB6:GB12"/>
    <mergeCell ref="GF6:GF12"/>
    <mergeCell ref="GJ6:GJ12"/>
    <mergeCell ref="EX13:EZ13"/>
    <mergeCell ref="FB13:FD13"/>
    <mergeCell ref="FF13:FH13"/>
    <mergeCell ref="FJ13:FL13"/>
    <mergeCell ref="FN13:FP13"/>
    <mergeCell ref="FR13:FT13"/>
    <mergeCell ref="FV13:FX13"/>
    <mergeCell ref="FZ13:GB13"/>
    <mergeCell ref="GD13:GF13"/>
    <mergeCell ref="GH13:GJ13"/>
    <mergeCell ref="GB14:GB20"/>
    <mergeCell ref="GF14:GF20"/>
    <mergeCell ref="GJ14:GJ20"/>
    <mergeCell ref="EX21:EZ21"/>
    <mergeCell ref="FB21:FD21"/>
    <mergeCell ref="FF21:FH21"/>
    <mergeCell ref="FJ21:FL21"/>
    <mergeCell ref="FN21:FP21"/>
    <mergeCell ref="FR21:FT21"/>
    <mergeCell ref="FV21:FX21"/>
    <mergeCell ref="FZ21:GB21"/>
    <mergeCell ref="GD21:GF21"/>
    <mergeCell ref="GH21:GJ21"/>
    <mergeCell ref="FD22:FD28"/>
    <mergeCell ref="FH22:FH28"/>
    <mergeCell ref="FL22:FL28"/>
    <mergeCell ref="FP22:FP28"/>
    <mergeCell ref="FT22:FT28"/>
    <mergeCell ref="FX22:FX28"/>
    <mergeCell ref="GB22:GB28"/>
    <mergeCell ref="GF22:GF28"/>
    <mergeCell ref="GJ22:GJ28"/>
    <mergeCell ref="EX29:EZ29"/>
    <mergeCell ref="FB29:FD29"/>
    <mergeCell ref="FF29:FH29"/>
    <mergeCell ref="FJ29:FL29"/>
    <mergeCell ref="FN29:FP29"/>
    <mergeCell ref="FR29:FT29"/>
    <mergeCell ref="FV29:FX29"/>
    <mergeCell ref="FZ29:GB29"/>
    <mergeCell ref="GD29:GF29"/>
    <mergeCell ref="EZ30:EZ36"/>
    <mergeCell ref="FD30:FD36"/>
    <mergeCell ref="FH30:FH36"/>
    <mergeCell ref="FL30:FL36"/>
    <mergeCell ref="FP30:FP36"/>
    <mergeCell ref="FT30:FT36"/>
    <mergeCell ref="FX30:FX36"/>
    <mergeCell ref="GB30:GB36"/>
    <mergeCell ref="GF30:GF36"/>
    <mergeCell ref="GJ38:GJ44"/>
    <mergeCell ref="EX37:EZ37"/>
    <mergeCell ref="FB37:FD37"/>
    <mergeCell ref="FF37:FH37"/>
    <mergeCell ref="FJ37:FL37"/>
    <mergeCell ref="FN37:FP37"/>
    <mergeCell ref="FR37:FT37"/>
    <mergeCell ref="FV37:FX37"/>
    <mergeCell ref="FZ37:GB37"/>
    <mergeCell ref="GD37:GF37"/>
    <mergeCell ref="EZ38:EZ44"/>
    <mergeCell ref="FD38:FD44"/>
    <mergeCell ref="FH38:FH44"/>
    <mergeCell ref="FL38:FL44"/>
    <mergeCell ref="FP38:FP44"/>
    <mergeCell ref="FT38:FT44"/>
    <mergeCell ref="FX38:FX44"/>
    <mergeCell ref="GB38:GB44"/>
    <mergeCell ref="GF38:GF44"/>
    <mergeCell ref="GK3:GN3"/>
    <mergeCell ref="GO3:GR3"/>
    <mergeCell ref="GS3:GV3"/>
    <mergeCell ref="GW3:GZ3"/>
    <mergeCell ref="GL4:GN4"/>
    <mergeCell ref="GP4:GR4"/>
    <mergeCell ref="GT4:GV4"/>
    <mergeCell ref="GX4:GZ4"/>
    <mergeCell ref="GH37:GJ37"/>
    <mergeCell ref="GH29:GJ29"/>
    <mergeCell ref="GJ30:GJ36"/>
    <mergeCell ref="GN14:GN20"/>
    <mergeCell ref="GR14:GR20"/>
    <mergeCell ref="GV14:GV20"/>
    <mergeCell ref="GZ14:GZ20"/>
    <mergeCell ref="GL21:GN21"/>
    <mergeCell ref="GP21:GR21"/>
    <mergeCell ref="GT21:GV21"/>
    <mergeCell ref="GX21:GZ21"/>
    <mergeCell ref="GN6:GN12"/>
    <mergeCell ref="GR6:GR12"/>
    <mergeCell ref="GV6:GV12"/>
    <mergeCell ref="GZ6:GZ12"/>
    <mergeCell ref="GL13:GN13"/>
    <mergeCell ref="GP13:GR13"/>
    <mergeCell ref="GT13:GV13"/>
    <mergeCell ref="GX13:GZ13"/>
    <mergeCell ref="GR30:GR36"/>
    <mergeCell ref="GV30:GV36"/>
    <mergeCell ref="GZ30:GZ36"/>
    <mergeCell ref="GL37:GN37"/>
    <mergeCell ref="GP37:GR37"/>
    <mergeCell ref="GT37:GV37"/>
    <mergeCell ref="GX37:GZ37"/>
    <mergeCell ref="GN22:GN28"/>
    <mergeCell ref="GR22:GR28"/>
    <mergeCell ref="GV22:GV28"/>
    <mergeCell ref="GZ22:GZ28"/>
    <mergeCell ref="GL29:GN29"/>
    <mergeCell ref="GP29:GR29"/>
    <mergeCell ref="GT29:GV29"/>
    <mergeCell ref="GX29:GZ29"/>
    <mergeCell ref="GN38:GN44"/>
    <mergeCell ref="GR38:GR44"/>
    <mergeCell ref="GV38:GV44"/>
    <mergeCell ref="GZ38:GZ44"/>
    <mergeCell ref="HA3:HD3"/>
    <mergeCell ref="HE3:HH3"/>
    <mergeCell ref="HB4:HD4"/>
    <mergeCell ref="HF4:HH4"/>
    <mergeCell ref="HD6:HD12"/>
    <mergeCell ref="HH6:HH12"/>
    <mergeCell ref="HB13:HD13"/>
    <mergeCell ref="HF13:HH13"/>
    <mergeCell ref="HD14:HD20"/>
    <mergeCell ref="HH14:HH20"/>
    <mergeCell ref="HB21:HD21"/>
    <mergeCell ref="HF21:HH21"/>
    <mergeCell ref="HD22:HD28"/>
    <mergeCell ref="HH22:HH28"/>
    <mergeCell ref="HB29:HD29"/>
    <mergeCell ref="HF29:HH29"/>
    <mergeCell ref="HD30:HD36"/>
    <mergeCell ref="HH30:HH36"/>
    <mergeCell ref="HB37:HD37"/>
    <mergeCell ref="GN30:GN36"/>
    <mergeCell ref="HF37:HH37"/>
    <mergeCell ref="HD38:HD44"/>
    <mergeCell ref="HH38:HH44"/>
    <mergeCell ref="HI3:HL3"/>
    <mergeCell ref="HM3:HP3"/>
    <mergeCell ref="HJ4:HL4"/>
    <mergeCell ref="HN4:HP4"/>
    <mergeCell ref="HL6:HL12"/>
    <mergeCell ref="HP6:HP12"/>
    <mergeCell ref="HJ13:HL13"/>
    <mergeCell ref="HN13:HP13"/>
    <mergeCell ref="HL14:HL20"/>
    <mergeCell ref="HP14:HP20"/>
    <mergeCell ref="HJ21:HL21"/>
    <mergeCell ref="HN21:HP21"/>
    <mergeCell ref="HL22:HL28"/>
    <mergeCell ref="HP22:HP28"/>
    <mergeCell ref="HJ29:HL29"/>
    <mergeCell ref="HN29:HP29"/>
    <mergeCell ref="HL30:HL36"/>
    <mergeCell ref="HP30:HP36"/>
    <mergeCell ref="HJ37:HL37"/>
    <mergeCell ref="HN37:HP37"/>
    <mergeCell ref="HL38:HL44"/>
    <mergeCell ref="HP38:HP44"/>
    <mergeCell ref="HQ3:HT3"/>
    <mergeCell ref="HU3:HX3"/>
    <mergeCell ref="HR4:HT4"/>
    <mergeCell ref="HV4:HX4"/>
    <mergeCell ref="HT6:HT12"/>
    <mergeCell ref="HX6:HX12"/>
    <mergeCell ref="HR13:HT13"/>
    <mergeCell ref="HV13:HX13"/>
    <mergeCell ref="HT14:HT20"/>
    <mergeCell ref="HX14:HX20"/>
    <mergeCell ref="HR21:HT21"/>
    <mergeCell ref="HV21:HX21"/>
    <mergeCell ref="HT22:HT28"/>
    <mergeCell ref="HX22:HX28"/>
    <mergeCell ref="HR29:HT29"/>
    <mergeCell ref="HV29:HX29"/>
    <mergeCell ref="HT30:HT36"/>
    <mergeCell ref="HX30:HX36"/>
    <mergeCell ref="HR37:HT37"/>
    <mergeCell ref="HV37:HX37"/>
    <mergeCell ref="HT38:HT44"/>
    <mergeCell ref="HX38:HX44"/>
    <mergeCell ref="HY3:IB3"/>
    <mergeCell ref="IC3:IF3"/>
    <mergeCell ref="HZ4:IB4"/>
    <mergeCell ref="ID4:IF4"/>
    <mergeCell ref="IB6:IB12"/>
    <mergeCell ref="IF6:IF12"/>
    <mergeCell ref="HZ13:IB13"/>
    <mergeCell ref="ID13:IF13"/>
    <mergeCell ref="IB14:IB20"/>
    <mergeCell ref="IF14:IF20"/>
    <mergeCell ref="HZ21:IB21"/>
    <mergeCell ref="ID21:IF21"/>
    <mergeCell ref="IB22:IB28"/>
    <mergeCell ref="IF22:IF28"/>
    <mergeCell ref="HZ29:IB29"/>
    <mergeCell ref="ID29:IF29"/>
    <mergeCell ref="IB30:IB36"/>
    <mergeCell ref="IF30:IF36"/>
    <mergeCell ref="HZ37:IB37"/>
    <mergeCell ref="ID37:IF37"/>
    <mergeCell ref="IB38:IB44"/>
    <mergeCell ref="IF38:IF44"/>
    <mergeCell ref="IG3:IJ3"/>
    <mergeCell ref="IK3:IN3"/>
    <mergeCell ref="IH4:IJ4"/>
    <mergeCell ref="IL4:IN4"/>
    <mergeCell ref="IJ6:IJ12"/>
    <mergeCell ref="IN6:IN12"/>
    <mergeCell ref="IH13:IJ13"/>
    <mergeCell ref="IL13:IN13"/>
    <mergeCell ref="IJ14:IJ20"/>
    <mergeCell ref="IN14:IN20"/>
    <mergeCell ref="IH21:IJ21"/>
    <mergeCell ref="IL21:IN21"/>
    <mergeCell ref="IJ22:IJ28"/>
    <mergeCell ref="IN22:IN28"/>
    <mergeCell ref="IH29:IJ29"/>
    <mergeCell ref="IL29:IN29"/>
    <mergeCell ref="IJ30:IJ36"/>
    <mergeCell ref="IN30:IN36"/>
    <mergeCell ref="IH37:IJ37"/>
    <mergeCell ref="IL37:IN37"/>
    <mergeCell ref="IJ38:IJ44"/>
    <mergeCell ref="IN38:IN44"/>
  </mergeCells>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Usuario de Windows</cp:lastModifiedBy>
  <cp:lastPrinted>2018-08-02T14:16:53Z</cp:lastPrinted>
  <dcterms:created xsi:type="dcterms:W3CDTF">2018-02-08T16:28:32Z</dcterms:created>
  <dcterms:modified xsi:type="dcterms:W3CDTF">2022-06-07T16:43:45Z</dcterms:modified>
</cp:coreProperties>
</file>